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ballacleator\Economic Affairs Shared Data\Divisional Data\ECONDTOP\Comin Quarterly reporting\Comin Data 2023\Q4\"/>
    </mc:Choice>
  </mc:AlternateContent>
  <bookViews>
    <workbookView xWindow="0" yWindow="0" windowWidth="28800" windowHeight="12156" tabRatio="710"/>
  </bookViews>
  <sheets>
    <sheet name="World Economy" sheetId="1" r:id="rId1"/>
    <sheet name="Local Economy" sheetId="2" r:id="rId2"/>
    <sheet name="General Economic Indicators" sheetId="3" r:id="rId3"/>
    <sheet name="Labour Market Indicators" sheetId="4" r:id="rId4"/>
    <sheet name="Financial &amp; Company Indicators" sheetId="18" r:id="rId5"/>
    <sheet name="Employers by Size" sheetId="21" r:id="rId6"/>
    <sheet name="Private Sector" sheetId="24" r:id="rId7"/>
  </sheets>
  <calcPr calcId="162913"/>
</workbook>
</file>

<file path=xl/calcChain.xml><?xml version="1.0" encoding="utf-8"?>
<calcChain xmlns="http://schemas.openxmlformats.org/spreadsheetml/2006/main">
  <c r="H5" i="2" l="1"/>
  <c r="C119" i="4" l="1"/>
  <c r="C118" i="4"/>
  <c r="C117" i="4"/>
  <c r="U26" i="24" l="1"/>
  <c r="C116" i="4" l="1"/>
  <c r="C115" i="4"/>
  <c r="C114" i="4"/>
  <c r="B26" i="24" l="1"/>
  <c r="C26" i="24"/>
  <c r="D26" i="24"/>
  <c r="E26" i="24"/>
  <c r="F26" i="24"/>
  <c r="G26" i="24"/>
  <c r="H26" i="24"/>
  <c r="I26" i="24"/>
  <c r="J26" i="24"/>
  <c r="K26" i="24"/>
  <c r="L26" i="24"/>
  <c r="M26" i="24"/>
  <c r="N26" i="24"/>
  <c r="O26" i="24"/>
  <c r="P26" i="24"/>
  <c r="Q26" i="24"/>
  <c r="R26" i="24"/>
  <c r="S26" i="24"/>
  <c r="T26" i="24"/>
  <c r="C111" i="4" l="1"/>
  <c r="C112" i="4"/>
  <c r="C113" i="4"/>
  <c r="C106" i="4"/>
  <c r="C107" i="4"/>
  <c r="C108" i="4"/>
  <c r="C109" i="4"/>
  <c r="C110" i="4"/>
  <c r="G39" i="4" l="1"/>
  <c r="G38" i="4"/>
  <c r="G37" i="4"/>
  <c r="Q37" i="18" l="1"/>
  <c r="C105" i="4"/>
  <c r="J33" i="3"/>
  <c r="J32" i="3"/>
  <c r="J31" i="3"/>
</calcChain>
</file>

<file path=xl/comments1.xml><?xml version="1.0" encoding="utf-8"?>
<comments xmlns="http://schemas.openxmlformats.org/spreadsheetml/2006/main">
  <authors>
    <author>Jones, Ann</author>
  </authors>
  <commentList>
    <comment ref="AH9" authorId="0" shapeId="0">
      <text>
        <r>
          <rPr>
            <b/>
            <sz val="9"/>
            <color indexed="81"/>
            <rFont val="Tahoma"/>
            <family val="2"/>
          </rPr>
          <t>Jones, Ann:</t>
        </r>
        <r>
          <rPr>
            <sz val="9"/>
            <color indexed="81"/>
            <rFont val="Tahoma"/>
            <family val="2"/>
          </rPr>
          <t xml:space="preserve">
- 410 manx utilities</t>
        </r>
      </text>
    </comment>
    <comment ref="AH10" authorId="0" shapeId="0">
      <text>
        <r>
          <rPr>
            <b/>
            <sz val="9"/>
            <color indexed="81"/>
            <rFont val="Tahoma"/>
            <family val="2"/>
          </rPr>
          <t>Jones, Ann:</t>
        </r>
        <r>
          <rPr>
            <sz val="9"/>
            <color indexed="81"/>
            <rFont val="Tahoma"/>
            <family val="2"/>
          </rPr>
          <t xml:space="preserve">
-409 iom post office</t>
        </r>
      </text>
    </comment>
  </commentList>
</comments>
</file>

<file path=xl/sharedStrings.xml><?xml version="1.0" encoding="utf-8"?>
<sst xmlns="http://schemas.openxmlformats.org/spreadsheetml/2006/main" count="135" uniqueCount="113">
  <si>
    <t>Month</t>
  </si>
  <si>
    <t>£/Eur</t>
  </si>
  <si>
    <t>£/USD</t>
  </si>
  <si>
    <t>Quarter</t>
  </si>
  <si>
    <t>Persons Employed</t>
  </si>
  <si>
    <t>Jobs Undertaken</t>
  </si>
  <si>
    <t>Self Employed</t>
  </si>
  <si>
    <t>Employment Growth</t>
  </si>
  <si>
    <t>Population Estimate</t>
  </si>
  <si>
    <t>RPI</t>
  </si>
  <si>
    <t>CPI</t>
  </si>
  <si>
    <t>Planning Approvals</t>
  </si>
  <si>
    <t>Building Control Applications Received</t>
  </si>
  <si>
    <t>Unemployed</t>
  </si>
  <si>
    <t>Unemployment 12 Month Moving Average</t>
  </si>
  <si>
    <t>Unemployment</t>
  </si>
  <si>
    <t>Agriculture, Forestry &amp; Fishing</t>
  </si>
  <si>
    <t>Manufacturing: Engineering</t>
  </si>
  <si>
    <t>Manufacturing: Food &amp; Drink</t>
  </si>
  <si>
    <t>Manufacturing: General</t>
  </si>
  <si>
    <t>Mining &amp; Quarrying</t>
  </si>
  <si>
    <t>Construction</t>
  </si>
  <si>
    <t>Utilities</t>
  </si>
  <si>
    <t>Transport and Communications</t>
  </si>
  <si>
    <t>Wholesale Distribution</t>
  </si>
  <si>
    <t>Retail Distribution</t>
  </si>
  <si>
    <t>Banking</t>
  </si>
  <si>
    <t>Insurance</t>
  </si>
  <si>
    <t>Other Finance and Business Services</t>
  </si>
  <si>
    <t>Information and Communication Technology</t>
  </si>
  <si>
    <t>Legal and Accountancy Services</t>
  </si>
  <si>
    <t>Corporate Service Providers</t>
  </si>
  <si>
    <t>Education</t>
  </si>
  <si>
    <t>Medical &amp; Health Services</t>
  </si>
  <si>
    <t>Other Professional Services</t>
  </si>
  <si>
    <t>Tourist Accommodation</t>
  </si>
  <si>
    <t>Catering and Entertainment</t>
  </si>
  <si>
    <t>Egaming</t>
  </si>
  <si>
    <t>Miscellaneous Services</t>
  </si>
  <si>
    <t>Total</t>
  </si>
  <si>
    <t>Sector</t>
  </si>
  <si>
    <t>NI numbers to Foreign Nationals</t>
  </si>
  <si>
    <t>Conversions to 2006 Act Companies</t>
  </si>
  <si>
    <t>Total Companies</t>
  </si>
  <si>
    <t>FTSE100 Index</t>
  </si>
  <si>
    <t>Oil Price ($ per Barrel)</t>
  </si>
  <si>
    <t>BOE Interest Rate</t>
  </si>
  <si>
    <t>US Fed Rate</t>
  </si>
  <si>
    <t>World Economy Data</t>
  </si>
  <si>
    <t>Domestic Energy Consumption ('000s Units)</t>
  </si>
  <si>
    <t>Non-Domestic Energy Consumption ('000s Units)</t>
  </si>
  <si>
    <t>Ship Registry - Registered Tonnage</t>
  </si>
  <si>
    <t>Ship Registry - No. of Ships Registered</t>
  </si>
  <si>
    <t>Individuals signing on during the quarter</t>
  </si>
  <si>
    <t>Individuals signing off during the quarter</t>
  </si>
  <si>
    <t>Net Change during quarter</t>
  </si>
  <si>
    <t>Full Time job vacancies notified during the quarter</t>
  </si>
  <si>
    <t>Part Time job vacancies notified during the quarter</t>
  </si>
  <si>
    <t>Work permit renewals issued</t>
  </si>
  <si>
    <t>New Work Permits issued</t>
  </si>
  <si>
    <t>Deposit Base - Sterling (£'Bn)</t>
  </si>
  <si>
    <t>Depoist Base - Non Sterling (£'Bn)</t>
  </si>
  <si>
    <t>Deposit Base - Total (£'Bn)</t>
  </si>
  <si>
    <t>Funds Under Management ($'Bn)</t>
  </si>
  <si>
    <t>Deposit Taking Licences</t>
  </si>
  <si>
    <t>Investment Business Licences</t>
  </si>
  <si>
    <t>Services to Collective Investment Schemes Liicnces</t>
  </si>
  <si>
    <t>Corporate Services Licences</t>
  </si>
  <si>
    <t>Trust Services Licences</t>
  </si>
  <si>
    <t>Other Licences</t>
  </si>
  <si>
    <t>New 1931 Act Formations</t>
  </si>
  <si>
    <t>New 2006 Act Formations</t>
  </si>
  <si>
    <t>Total 1931 Act Companies</t>
  </si>
  <si>
    <t>Total 2006 Act Companies</t>
  </si>
  <si>
    <t>Isle of Man Private Household Lending (£'000)</t>
  </si>
  <si>
    <t>Isle of Man Private Household Savings (£'000)</t>
  </si>
  <si>
    <t>Isle of Man Non-Financial Business Lending (£'000)</t>
  </si>
  <si>
    <t>Financial and Company Indicators</t>
  </si>
  <si>
    <t>Average House Price (£'000)*</t>
  </si>
  <si>
    <t>Average Flat Price (£'000)*</t>
  </si>
  <si>
    <t>House Transactions*</t>
  </si>
  <si>
    <t>Flat Transactions*</t>
  </si>
  <si>
    <t>Average Property Price (£'000)**</t>
  </si>
  <si>
    <t>* House, flat and property price calculations and the number of transactions are subject to revision for 12 months after they are first published. This is due to the fact that additional data is received by the Land Registry for a signficant period of time after the quarter has ended. This has the greatest impact on most recent quarter's data which will receive significant revisions, especially for transactions.</t>
  </si>
  <si>
    <t>** The average property price is a weighted average of the house and flat prices, weighted by the ratio of number of house to flats which were sold over the previous 4 quarters (excluding the most recent quarter).</t>
  </si>
  <si>
    <t>Small</t>
  </si>
  <si>
    <t>Medium</t>
  </si>
  <si>
    <t>Large</t>
  </si>
  <si>
    <t>Very Large</t>
  </si>
  <si>
    <t>Engineering</t>
  </si>
  <si>
    <t>Manufacturing</t>
  </si>
  <si>
    <t>Retail</t>
  </si>
  <si>
    <t>ICT</t>
  </si>
  <si>
    <t>Medical and Health Service</t>
  </si>
  <si>
    <t>Very Large: More than 200 employees</t>
  </si>
  <si>
    <t>Large: 101 to 200 employees</t>
  </si>
  <si>
    <t>Medium: 10 to 100 employees</t>
  </si>
  <si>
    <t>Small: 1 to 9 employees</t>
  </si>
  <si>
    <t>The data provided above only includes currently active employers who are shown as employing at least 1 person. There are some circumstances where an employer may be registered for ITIP and NI but does not have any current employees.</t>
  </si>
  <si>
    <t>Labour Market Statistics Private sector by sector</t>
  </si>
  <si>
    <t>$61.89</t>
  </si>
  <si>
    <t>$66.03</t>
  </si>
  <si>
    <t>$74.61</t>
  </si>
  <si>
    <t>$58.16</t>
  </si>
  <si>
    <t>Public Administration</t>
  </si>
  <si>
    <t>$79.54</t>
  </si>
  <si>
    <t>$72.66</t>
  </si>
  <si>
    <t>$74.90</t>
  </si>
  <si>
    <t>$95.31</t>
  </si>
  <si>
    <t>$77.04</t>
  </si>
  <si>
    <t>2021 Census population</t>
  </si>
  <si>
    <t>Q1 2023 population estimate</t>
  </si>
  <si>
    <t>Estimated population increase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</si>
</sst>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4" formatCode="_-&quot;£&quot;* #,##0.00_-;\-&quot;£&quot;* #,##0.00_-;_-&quot;£&quot;* &quot;-&quot;??_-;_-@_-"/>
    <numFmt numFmtId="43" formatCode="_-* #,##0.00_-;\-* #,##0.00_-;_-* &quot;-&quot;??_-;_-@_-"/>
    <numFmt numFmtId="164" formatCode="0.0000"/>
    <numFmt numFmtId="165" formatCode="0.0%"/>
    <numFmt numFmtId="166" formatCode="[$$-409]#,##0.00"/>
    <numFmt numFmtId="167" formatCode="_-* #,##0_-;\-* #,##0_-;_-* &quot;-&quot;??_-;_-@_-"/>
  </numFmts>
  <fonts count="21">
    <font>
      <sz val="11"/>
      <color theme="1"/>
      <name val="Tahoma"/>
      <family val="2"/>
    </font>
    <font>
      <sz val="11"/>
      <color theme="1"/>
      <name val="Calibri"/>
      <family val="2"/>
      <scheme val="minor"/>
    </font>
    <font>
      <sz val="11"/>
      <color theme="1"/>
      <name val="Tahoma"/>
      <family val="2"/>
    </font>
    <font>
      <b/>
      <sz val="11"/>
      <color theme="1"/>
      <name val="Tahoma"/>
      <family val="2"/>
    </font>
    <font>
      <sz val="12"/>
      <name val="LinePrinter"/>
    </font>
    <font>
      <sz val="11"/>
      <name val="Tahoma"/>
      <family val="2"/>
    </font>
    <font>
      <sz val="12"/>
      <name val="Times New Roman"/>
      <family val="1"/>
    </font>
    <font>
      <b/>
      <sz val="11"/>
      <color indexed="8"/>
      <name val="Tahoma"/>
      <family val="2"/>
    </font>
    <font>
      <sz val="11"/>
      <color indexed="8"/>
      <name val="Tahoma"/>
      <family val="2"/>
    </font>
    <font>
      <b/>
      <sz val="11"/>
      <name val="Tahoma"/>
      <family val="2"/>
    </font>
    <font>
      <b/>
      <sz val="12"/>
      <name val="Tahoma"/>
      <family val="2"/>
    </font>
    <font>
      <b/>
      <sz val="12"/>
      <name val="LinePrinter"/>
    </font>
    <font>
      <u/>
      <sz val="11"/>
      <color rgb="FF008080"/>
      <name val="Tahoma"/>
      <family val="2"/>
    </font>
    <font>
      <sz val="10"/>
      <name val="Arial"/>
      <family val="2"/>
    </font>
    <font>
      <sz val="11"/>
      <color rgb="FF000000"/>
      <name val="Tahoma"/>
      <family val="2"/>
    </font>
    <font>
      <u/>
      <sz val="11"/>
      <color theme="10"/>
      <name val="Tahoma"/>
      <family val="2"/>
    </font>
    <font>
      <sz val="11"/>
      <color theme="1"/>
      <name val="Calibri"/>
      <family val="2"/>
      <scheme val="minor"/>
    </font>
    <font>
      <sz val="11"/>
      <name val="LinePrinter"/>
    </font>
    <font>
      <sz val="12"/>
      <color theme="1"/>
      <name val="Tahoma"/>
      <family val="2"/>
    </font>
    <font>
      <b/>
      <sz val="9"/>
      <color indexed="81"/>
      <name val="Tahoma"/>
      <family val="2"/>
    </font>
    <font>
      <sz val="9"/>
      <color indexed="81"/>
      <name val="Tahoma"/>
      <family val="2"/>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s>
  <cellStyleXfs count="16">
    <xf numFmtId="0" fontId="0" fillId="0" borderId="0"/>
    <xf numFmtId="43" fontId="2" fillId="0" borderId="0" applyFont="0" applyFill="0" applyBorder="0" applyAlignment="0" applyProtection="0"/>
    <xf numFmtId="0" fontId="4" fillId="0" borderId="0"/>
    <xf numFmtId="43" fontId="6" fillId="0" borderId="0" applyFont="0" applyFill="0" applyBorder="0" applyAlignment="0" applyProtection="0"/>
    <xf numFmtId="9" fontId="4" fillId="0" borderId="0" applyFont="0" applyFill="0" applyBorder="0" applyAlignment="0" applyProtection="0"/>
    <xf numFmtId="0" fontId="6" fillId="0" borderId="0"/>
    <xf numFmtId="0" fontId="13" fillId="0" borderId="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15" fillId="0" borderId="0" applyNumberFormat="0" applyFill="0" applyBorder="0" applyAlignment="0" applyProtection="0"/>
    <xf numFmtId="0" fontId="13" fillId="0" borderId="0"/>
    <xf numFmtId="0" fontId="16" fillId="0" borderId="0"/>
    <xf numFmtId="0" fontId="1" fillId="0" borderId="0"/>
    <xf numFmtId="43" fontId="1" fillId="0" borderId="0" applyFont="0" applyFill="0" applyBorder="0" applyAlignment="0" applyProtection="0"/>
  </cellStyleXfs>
  <cellXfs count="152">
    <xf numFmtId="0" fontId="0" fillId="0" borderId="0" xfId="0"/>
    <xf numFmtId="0" fontId="0" fillId="0" borderId="0" xfId="0" applyAlignment="1"/>
    <xf numFmtId="4" fontId="14" fillId="0" borderId="1" xfId="2" applyNumberFormat="1" applyFont="1" applyFill="1" applyBorder="1" applyAlignment="1">
      <alignment horizontal="right" vertical="center" wrapText="1"/>
    </xf>
    <xf numFmtId="0" fontId="10" fillId="0" borderId="4" xfId="2" applyFont="1" applyBorder="1" applyAlignment="1"/>
    <xf numFmtId="0" fontId="11" fillId="0" borderId="4" xfId="2" applyFont="1" applyBorder="1" applyAlignment="1"/>
    <xf numFmtId="3" fontId="5" fillId="0" borderId="1" xfId="4" applyNumberFormat="1" applyFont="1" applyBorder="1" applyAlignment="1">
      <alignment horizontal="right"/>
    </xf>
    <xf numFmtId="3" fontId="5" fillId="0" borderId="1" xfId="2" applyNumberFormat="1" applyFont="1" applyBorder="1" applyAlignment="1">
      <alignment horizontal="right" vertical="center" wrapText="1"/>
    </xf>
    <xf numFmtId="3" fontId="5" fillId="0" borderId="3" xfId="2" applyNumberFormat="1" applyFont="1" applyBorder="1" applyAlignment="1">
      <alignment horizontal="right"/>
    </xf>
    <xf numFmtId="0" fontId="3" fillId="0" borderId="0" xfId="0" applyFont="1"/>
    <xf numFmtId="17" fontId="5" fillId="0" borderId="1" xfId="2" applyNumberFormat="1" applyFont="1" applyBorder="1" applyAlignment="1">
      <alignment horizontal="center"/>
    </xf>
    <xf numFmtId="3" fontId="5" fillId="0" borderId="1" xfId="2" applyNumberFormat="1" applyFont="1" applyBorder="1" applyAlignment="1">
      <alignment horizontal="right"/>
    </xf>
    <xf numFmtId="0" fontId="5" fillId="0" borderId="1" xfId="2" applyFont="1" applyBorder="1" applyAlignment="1">
      <alignment horizontal="center" vertical="center" wrapText="1"/>
    </xf>
    <xf numFmtId="0" fontId="5" fillId="0" borderId="1" xfId="2" applyFont="1" applyBorder="1" applyAlignment="1">
      <alignment horizontal="center"/>
    </xf>
    <xf numFmtId="164" fontId="5" fillId="0" borderId="1" xfId="2" applyNumberFormat="1" applyFont="1" applyBorder="1" applyAlignment="1">
      <alignment horizontal="center"/>
    </xf>
    <xf numFmtId="0" fontId="7" fillId="0" borderId="5" xfId="2" applyFont="1" applyBorder="1" applyAlignment="1" applyProtection="1">
      <protection locked="0"/>
    </xf>
    <xf numFmtId="0" fontId="0" fillId="0" borderId="0" xfId="0" applyFont="1"/>
    <xf numFmtId="0" fontId="0" fillId="0" borderId="1" xfId="0" applyFont="1" applyFill="1" applyBorder="1" applyAlignment="1">
      <alignment horizontal="center" wrapText="1"/>
    </xf>
    <xf numFmtId="0" fontId="5" fillId="0" borderId="1" xfId="2" applyFont="1" applyBorder="1" applyAlignment="1">
      <alignment horizontal="center"/>
    </xf>
    <xf numFmtId="17" fontId="5" fillId="0" borderId="1" xfId="2" applyNumberFormat="1" applyFont="1" applyBorder="1"/>
    <xf numFmtId="0" fontId="0" fillId="0" borderId="1" xfId="0" applyFont="1" applyBorder="1"/>
    <xf numFmtId="0" fontId="5" fillId="0" borderId="1" xfId="2" applyFont="1" applyFill="1" applyBorder="1" applyAlignment="1">
      <alignment horizontal="center" wrapText="1"/>
    </xf>
    <xf numFmtId="0" fontId="7" fillId="0" borderId="0" xfId="2" applyFont="1" applyBorder="1" applyAlignment="1" applyProtection="1">
      <protection locked="0"/>
    </xf>
    <xf numFmtId="0" fontId="5" fillId="0" borderId="1" xfId="2" applyFont="1" applyFill="1" applyBorder="1"/>
    <xf numFmtId="17" fontId="8" fillId="0" borderId="1" xfId="2" applyNumberFormat="1" applyFont="1" applyBorder="1" applyAlignment="1">
      <alignment horizontal="left"/>
    </xf>
    <xf numFmtId="0" fontId="8" fillId="0" borderId="1" xfId="2" applyFont="1" applyBorder="1" applyAlignment="1" applyProtection="1">
      <alignment horizontal="center" wrapText="1"/>
      <protection locked="0"/>
    </xf>
    <xf numFmtId="3" fontId="0" fillId="0" borderId="1" xfId="2" applyNumberFormat="1" applyFont="1" applyBorder="1" applyAlignment="1"/>
    <xf numFmtId="17" fontId="5" fillId="0" borderId="1" xfId="2" applyNumberFormat="1" applyFont="1" applyBorder="1" applyAlignment="1">
      <alignment horizontal="center"/>
    </xf>
    <xf numFmtId="0" fontId="5" fillId="0" borderId="1" xfId="2" applyFont="1" applyBorder="1" applyAlignment="1">
      <alignment horizontal="center"/>
    </xf>
    <xf numFmtId="3" fontId="5" fillId="0" borderId="1" xfId="2" applyNumberFormat="1" applyFont="1" applyBorder="1" applyAlignment="1">
      <alignment horizontal="right"/>
    </xf>
    <xf numFmtId="3" fontId="9" fillId="0" borderId="1" xfId="2" applyNumberFormat="1" applyFont="1" applyBorder="1" applyAlignment="1">
      <alignment horizontal="right"/>
    </xf>
    <xf numFmtId="17" fontId="5" fillId="0" borderId="1" xfId="2" applyNumberFormat="1" applyFont="1" applyFill="1" applyBorder="1" applyAlignment="1">
      <alignment horizontal="right"/>
    </xf>
    <xf numFmtId="3" fontId="5" fillId="0" borderId="1" xfId="2" applyNumberFormat="1" applyFont="1" applyFill="1" applyBorder="1" applyAlignment="1"/>
    <xf numFmtId="0" fontId="5" fillId="0" borderId="1" xfId="2" applyFont="1" applyFill="1" applyBorder="1" applyAlignment="1"/>
    <xf numFmtId="0" fontId="5" fillId="0" borderId="1" xfId="2" applyFont="1" applyBorder="1" applyAlignment="1">
      <alignment horizontal="center" wrapText="1"/>
    </xf>
    <xf numFmtId="17" fontId="5" fillId="0" borderId="1" xfId="2" applyNumberFormat="1" applyFont="1" applyBorder="1"/>
    <xf numFmtId="0" fontId="8" fillId="0" borderId="1" xfId="2" applyFont="1" applyBorder="1" applyAlignment="1">
      <alignment wrapText="1"/>
    </xf>
    <xf numFmtId="0" fontId="5" fillId="0" borderId="1" xfId="2" applyFont="1" applyBorder="1" applyAlignment="1">
      <alignment horizontal="center" wrapText="1"/>
    </xf>
    <xf numFmtId="0" fontId="5" fillId="0" borderId="1" xfId="2" applyFont="1" applyFill="1" applyBorder="1" applyAlignment="1">
      <alignment horizontal="center" vertical="top" wrapText="1"/>
    </xf>
    <xf numFmtId="0" fontId="5" fillId="0" borderId="1" xfId="2" applyFont="1" applyBorder="1" applyAlignment="1">
      <alignment horizontal="right" wrapText="1"/>
    </xf>
    <xf numFmtId="3" fontId="5" fillId="0" borderId="1" xfId="2" applyNumberFormat="1" applyFont="1" applyBorder="1" applyAlignment="1">
      <alignment wrapText="1"/>
    </xf>
    <xf numFmtId="3" fontId="5" fillId="0" borderId="1" xfId="2" applyNumberFormat="1" applyFont="1" applyBorder="1" applyAlignment="1">
      <alignment horizontal="right"/>
    </xf>
    <xf numFmtId="0" fontId="5" fillId="0" borderId="1" xfId="2" applyFont="1" applyBorder="1" applyAlignment="1">
      <alignment horizontal="center" wrapText="1"/>
    </xf>
    <xf numFmtId="0" fontId="5" fillId="0" borderId="1" xfId="2" applyFont="1" applyBorder="1"/>
    <xf numFmtId="3" fontId="5" fillId="0" borderId="1" xfId="2" applyNumberFormat="1" applyFont="1" applyBorder="1"/>
    <xf numFmtId="3" fontId="5" fillId="0" borderId="1" xfId="2" applyNumberFormat="1" applyFont="1" applyBorder="1" applyAlignment="1">
      <alignment horizontal="center" wrapText="1"/>
    </xf>
    <xf numFmtId="0" fontId="2" fillId="0" borderId="1" xfId="2" applyFont="1" applyBorder="1" applyAlignment="1">
      <alignment horizontal="center"/>
    </xf>
    <xf numFmtId="166" fontId="5" fillId="0" borderId="1" xfId="2" applyNumberFormat="1" applyFont="1" applyBorder="1" applyAlignment="1">
      <alignment horizontal="right"/>
    </xf>
    <xf numFmtId="166" fontId="2" fillId="0" borderId="1" xfId="0" applyNumberFormat="1" applyFont="1" applyBorder="1" applyAlignment="1">
      <alignment horizontal="right"/>
    </xf>
    <xf numFmtId="4" fontId="14" fillId="0" borderId="1" xfId="2" applyNumberFormat="1" applyFont="1" applyFill="1" applyBorder="1" applyAlignment="1">
      <alignment horizontal="right"/>
    </xf>
    <xf numFmtId="4" fontId="5" fillId="0" borderId="1" xfId="2" applyNumberFormat="1" applyFont="1" applyBorder="1" applyAlignment="1">
      <alignment horizontal="right"/>
    </xf>
    <xf numFmtId="4" fontId="2" fillId="0" borderId="1" xfId="0" applyNumberFormat="1" applyFont="1" applyBorder="1" applyAlignment="1">
      <alignment horizontal="right"/>
    </xf>
    <xf numFmtId="10" fontId="2" fillId="0" borderId="1" xfId="0" applyNumberFormat="1" applyFont="1" applyBorder="1" applyAlignment="1">
      <alignment horizontal="right"/>
    </xf>
    <xf numFmtId="3" fontId="0" fillId="0" borderId="1" xfId="0" applyNumberFormat="1" applyBorder="1"/>
    <xf numFmtId="0" fontId="5" fillId="0" borderId="1" xfId="0" applyFont="1" applyFill="1" applyBorder="1" applyAlignment="1"/>
    <xf numFmtId="3" fontId="5" fillId="0" borderId="1" xfId="0" applyNumberFormat="1" applyFont="1" applyBorder="1" applyAlignment="1">
      <alignment horizontal="right"/>
    </xf>
    <xf numFmtId="17" fontId="2" fillId="0" borderId="1" xfId="0" applyNumberFormat="1" applyFont="1" applyBorder="1"/>
    <xf numFmtId="17" fontId="17" fillId="0" borderId="1" xfId="2" applyNumberFormat="1" applyFont="1" applyBorder="1"/>
    <xf numFmtId="17" fontId="5" fillId="0" borderId="1" xfId="2" applyNumberFormat="1" applyFont="1" applyBorder="1" applyAlignment="1">
      <alignment horizontal="right"/>
    </xf>
    <xf numFmtId="165" fontId="5" fillId="0" borderId="1" xfId="2" applyNumberFormat="1" applyFont="1" applyBorder="1" applyAlignment="1">
      <alignment horizontal="right"/>
    </xf>
    <xf numFmtId="165" fontId="5" fillId="0" borderId="1" xfId="4" applyNumberFormat="1" applyFont="1" applyBorder="1" applyAlignment="1">
      <alignment horizontal="right"/>
    </xf>
    <xf numFmtId="3" fontId="5" fillId="0" borderId="1" xfId="2" applyNumberFormat="1" applyFont="1" applyFill="1" applyBorder="1" applyAlignment="1">
      <alignment horizontal="right"/>
    </xf>
    <xf numFmtId="165" fontId="5" fillId="0" borderId="3" xfId="2" applyNumberFormat="1" applyFont="1" applyBorder="1" applyAlignment="1">
      <alignment horizontal="right"/>
    </xf>
    <xf numFmtId="3" fontId="5" fillId="0" borderId="3" xfId="2" applyNumberFormat="1" applyFont="1" applyFill="1" applyBorder="1" applyAlignment="1">
      <alignment horizontal="right"/>
    </xf>
    <xf numFmtId="165" fontId="5" fillId="0" borderId="1" xfId="0" applyNumberFormat="1" applyFont="1" applyBorder="1" applyAlignment="1">
      <alignment horizontal="right"/>
    </xf>
    <xf numFmtId="3" fontId="0" fillId="0" borderId="1" xfId="0" applyNumberFormat="1" applyFill="1" applyBorder="1" applyAlignment="1">
      <alignment horizontal="right"/>
    </xf>
    <xf numFmtId="3" fontId="0" fillId="0" borderId="1" xfId="0" applyNumberFormat="1" applyFont="1" applyBorder="1"/>
    <xf numFmtId="3" fontId="5" fillId="0" borderId="2" xfId="0" applyNumberFormat="1" applyFont="1" applyBorder="1" applyAlignment="1">
      <alignment horizontal="right"/>
    </xf>
    <xf numFmtId="3" fontId="5" fillId="0" borderId="1" xfId="2" applyNumberFormat="1" applyFont="1" applyFill="1" applyBorder="1" applyAlignment="1">
      <alignment horizontal="right" wrapText="1"/>
    </xf>
    <xf numFmtId="3" fontId="5" fillId="0" borderId="2" xfId="2" applyNumberFormat="1" applyFont="1" applyBorder="1"/>
    <xf numFmtId="3" fontId="5" fillId="0" borderId="1" xfId="1" applyNumberFormat="1" applyFont="1" applyBorder="1" applyAlignment="1">
      <alignment horizontal="right"/>
    </xf>
    <xf numFmtId="3" fontId="8" fillId="0" borderId="1" xfId="2" applyNumberFormat="1" applyFont="1" applyBorder="1" applyAlignment="1">
      <alignment horizontal="right"/>
    </xf>
    <xf numFmtId="3" fontId="5" fillId="0" borderId="1" xfId="1" applyNumberFormat="1" applyFont="1" applyBorder="1" applyAlignment="1">
      <alignment horizontal="right" vertical="center"/>
    </xf>
    <xf numFmtId="3" fontId="12" fillId="0" borderId="1" xfId="2" applyNumberFormat="1" applyFont="1" applyBorder="1" applyAlignment="1">
      <alignment horizontal="right" vertical="center" wrapText="1"/>
    </xf>
    <xf numFmtId="3" fontId="0" fillId="0" borderId="1" xfId="0" applyNumberFormat="1" applyFont="1" applyBorder="1" applyAlignment="1">
      <alignment horizontal="right"/>
    </xf>
    <xf numFmtId="3" fontId="5" fillId="0" borderId="6" xfId="2" applyNumberFormat="1" applyFont="1" applyBorder="1" applyAlignment="1">
      <alignment horizontal="right"/>
    </xf>
    <xf numFmtId="2" fontId="5" fillId="0" borderId="1" xfId="2" applyNumberFormat="1" applyFont="1" applyBorder="1" applyAlignment="1">
      <alignment horizontal="right"/>
    </xf>
    <xf numFmtId="10" fontId="5" fillId="0" borderId="1" xfId="2" applyNumberFormat="1" applyFont="1" applyBorder="1" applyAlignment="1">
      <alignment horizontal="right"/>
    </xf>
    <xf numFmtId="3" fontId="8" fillId="0" borderId="1" xfId="1" applyNumberFormat="1" applyFont="1" applyBorder="1" applyAlignment="1">
      <alignment horizontal="right"/>
    </xf>
    <xf numFmtId="3" fontId="0" fillId="0" borderId="1" xfId="0" applyNumberFormat="1" applyBorder="1" applyAlignment="1">
      <alignment horizontal="right"/>
    </xf>
    <xf numFmtId="3" fontId="0" fillId="0" borderId="0" xfId="0" applyNumberFormat="1" applyAlignment="1">
      <alignment horizontal="right"/>
    </xf>
    <xf numFmtId="0" fontId="0" fillId="0" borderId="1" xfId="0" applyBorder="1"/>
    <xf numFmtId="0" fontId="2" fillId="0" borderId="0" xfId="0" applyFont="1" applyAlignment="1">
      <alignment vertical="center"/>
    </xf>
    <xf numFmtId="0" fontId="0" fillId="0" borderId="0" xfId="0" applyFont="1" applyAlignment="1">
      <alignment vertical="center"/>
    </xf>
    <xf numFmtId="2" fontId="2" fillId="0" borderId="1" xfId="0" applyNumberFormat="1" applyFont="1" applyBorder="1" applyAlignment="1">
      <alignment horizontal="right"/>
    </xf>
    <xf numFmtId="2" fontId="5" fillId="0" borderId="1" xfId="3" applyNumberFormat="1" applyFont="1" applyBorder="1" applyAlignment="1"/>
    <xf numFmtId="2" fontId="2" fillId="0" borderId="1" xfId="3" applyNumberFormat="1" applyFont="1" applyBorder="1" applyAlignment="1"/>
    <xf numFmtId="4" fontId="0" fillId="0" borderId="1" xfId="0" applyNumberFormat="1" applyFont="1" applyFill="1" applyBorder="1" applyAlignment="1">
      <alignment horizontal="right"/>
    </xf>
    <xf numFmtId="2" fontId="2" fillId="0" borderId="1" xfId="3" applyNumberFormat="1" applyFont="1" applyFill="1" applyBorder="1" applyAlignment="1">
      <alignment horizontal="right"/>
    </xf>
    <xf numFmtId="10" fontId="0" fillId="0" borderId="1" xfId="0" applyNumberFormat="1" applyFont="1" applyFill="1" applyBorder="1" applyAlignment="1">
      <alignment horizontal="right"/>
    </xf>
    <xf numFmtId="10" fontId="0" fillId="0" borderId="1" xfId="0" applyNumberFormat="1" applyBorder="1"/>
    <xf numFmtId="2" fontId="0" fillId="0" borderId="1" xfId="0" applyNumberFormat="1" applyBorder="1"/>
    <xf numFmtId="4" fontId="0" fillId="0" borderId="1" xfId="0" applyNumberFormat="1" applyBorder="1"/>
    <xf numFmtId="165" fontId="5" fillId="0" borderId="1" xfId="0" applyNumberFormat="1" applyFont="1" applyFill="1" applyBorder="1" applyAlignment="1">
      <alignment horizontal="right"/>
    </xf>
    <xf numFmtId="3" fontId="5" fillId="0" borderId="1" xfId="0" applyNumberFormat="1" applyFont="1" applyFill="1" applyBorder="1" applyAlignment="1">
      <alignment horizontal="right"/>
    </xf>
    <xf numFmtId="1" fontId="0" fillId="0" borderId="1" xfId="0" applyNumberFormat="1" applyFont="1" applyBorder="1"/>
    <xf numFmtId="3" fontId="5" fillId="0" borderId="1" xfId="2" applyNumberFormat="1" applyFont="1" applyBorder="1" applyAlignment="1"/>
    <xf numFmtId="3" fontId="5" fillId="0" borderId="1" xfId="0" applyNumberFormat="1" applyFont="1" applyBorder="1" applyAlignment="1"/>
    <xf numFmtId="3" fontId="5" fillId="0" borderId="1" xfId="3" applyNumberFormat="1" applyFont="1" applyBorder="1" applyAlignment="1"/>
    <xf numFmtId="1" fontId="5" fillId="0" borderId="1" xfId="2" applyNumberFormat="1" applyFont="1" applyBorder="1" applyAlignment="1">
      <alignment horizontal="right"/>
    </xf>
    <xf numFmtId="1" fontId="5" fillId="0" borderId="1" xfId="3" applyNumberFormat="1" applyFont="1" applyBorder="1" applyAlignment="1">
      <alignment horizontal="right"/>
    </xf>
    <xf numFmtId="3" fontId="3" fillId="0" borderId="1" xfId="0" applyNumberFormat="1" applyFont="1" applyBorder="1"/>
    <xf numFmtId="0" fontId="2" fillId="0" borderId="0" xfId="14" applyFont="1"/>
    <xf numFmtId="0" fontId="2" fillId="0" borderId="1" xfId="14" applyFont="1" applyFill="1" applyBorder="1"/>
    <xf numFmtId="17" fontId="2" fillId="0" borderId="1" xfId="14" applyNumberFormat="1" applyFont="1" applyFill="1" applyBorder="1"/>
    <xf numFmtId="167" fontId="2" fillId="0" borderId="1" xfId="15" applyNumberFormat="1" applyFont="1" applyFill="1" applyBorder="1"/>
    <xf numFmtId="167" fontId="5" fillId="0" borderId="1" xfId="15" applyNumberFormat="1" applyFont="1" applyFill="1" applyBorder="1"/>
    <xf numFmtId="167" fontId="2" fillId="0" borderId="0" xfId="14" applyNumberFormat="1" applyFont="1"/>
    <xf numFmtId="0" fontId="0" fillId="0" borderId="1" xfId="0" applyBorder="1" applyAlignment="1">
      <alignment horizontal="right"/>
    </xf>
    <xf numFmtId="17" fontId="0" fillId="0" borderId="1" xfId="0" applyNumberFormat="1" applyBorder="1"/>
    <xf numFmtId="166" fontId="0" fillId="0" borderId="1" xfId="0" applyNumberFormat="1" applyBorder="1" applyAlignment="1">
      <alignment horizontal="right"/>
    </xf>
    <xf numFmtId="0" fontId="0" fillId="0" borderId="0" xfId="0" applyBorder="1"/>
    <xf numFmtId="0" fontId="0" fillId="0" borderId="1" xfId="0" applyFont="1" applyFill="1" applyBorder="1"/>
    <xf numFmtId="1" fontId="0" fillId="0" borderId="1" xfId="0" applyNumberFormat="1" applyFont="1" applyFill="1" applyBorder="1"/>
    <xf numFmtId="3" fontId="5" fillId="0" borderId="1" xfId="0" applyNumberFormat="1" applyFont="1" applyBorder="1" applyAlignment="1">
      <alignment horizontal="right" vertical="center" wrapText="1"/>
    </xf>
    <xf numFmtId="17" fontId="2" fillId="0" borderId="1" xfId="14" applyNumberFormat="1" applyFont="1" applyBorder="1"/>
    <xf numFmtId="0" fontId="2" fillId="0" borderId="1" xfId="14" applyFont="1" applyBorder="1"/>
    <xf numFmtId="3" fontId="2" fillId="0" borderId="1" xfId="14" applyNumberFormat="1" applyFont="1" applyBorder="1"/>
    <xf numFmtId="0" fontId="0" fillId="0" borderId="0" xfId="0" applyAlignment="1">
      <alignment horizontal="right"/>
    </xf>
    <xf numFmtId="2" fontId="5" fillId="0" borderId="1" xfId="3" applyNumberFormat="1" applyFont="1" applyBorder="1" applyAlignment="1">
      <alignment horizontal="right"/>
    </xf>
    <xf numFmtId="2" fontId="2" fillId="0" borderId="1" xfId="3" applyNumberFormat="1" applyFont="1" applyBorder="1" applyAlignment="1">
      <alignment horizontal="right"/>
    </xf>
    <xf numFmtId="2" fontId="0" fillId="0" borderId="1" xfId="0" applyNumberFormat="1" applyBorder="1" applyAlignment="1">
      <alignment horizontal="right"/>
    </xf>
    <xf numFmtId="2" fontId="0" fillId="0" borderId="1" xfId="3" applyNumberFormat="1" applyFont="1" applyBorder="1" applyAlignment="1">
      <alignment horizontal="right"/>
    </xf>
    <xf numFmtId="17" fontId="5" fillId="0" borderId="1" xfId="0" applyNumberFormat="1" applyFont="1" applyBorder="1" applyAlignment="1">
      <alignment horizontal="center"/>
    </xf>
    <xf numFmtId="3" fontId="0" fillId="0" borderId="1" xfId="0" applyNumberFormat="1" applyFont="1" applyFill="1" applyBorder="1"/>
    <xf numFmtId="167" fontId="3" fillId="0" borderId="1" xfId="15" applyNumberFormat="1" applyFont="1" applyFill="1" applyBorder="1"/>
    <xf numFmtId="165" fontId="5" fillId="0" borderId="1" xfId="0" applyNumberFormat="1" applyFont="1" applyBorder="1"/>
    <xf numFmtId="3" fontId="5" fillId="0" borderId="1" xfId="0" applyNumberFormat="1" applyFont="1" applyBorder="1"/>
    <xf numFmtId="1" fontId="5" fillId="0" borderId="1" xfId="1" applyNumberFormat="1" applyFont="1" applyBorder="1" applyAlignment="1">
      <alignment horizontal="right"/>
    </xf>
    <xf numFmtId="1" fontId="5" fillId="0" borderId="1" xfId="0" applyNumberFormat="1" applyFont="1" applyBorder="1" applyAlignment="1">
      <alignment horizontal="right"/>
    </xf>
    <xf numFmtId="1" fontId="5" fillId="0" borderId="1" xfId="0" applyNumberFormat="1" applyFont="1" applyFill="1" applyBorder="1" applyAlignment="1">
      <alignment horizontal="right"/>
    </xf>
    <xf numFmtId="1" fontId="0" fillId="0" borderId="1" xfId="0" applyNumberFormat="1" applyFont="1" applyBorder="1" applyAlignment="1">
      <alignment horizontal="right"/>
    </xf>
    <xf numFmtId="3" fontId="5" fillId="0" borderId="1" xfId="3" applyNumberFormat="1" applyFont="1" applyBorder="1" applyAlignment="1">
      <alignment horizontal="right"/>
    </xf>
    <xf numFmtId="167" fontId="3" fillId="0" borderId="1" xfId="15" applyNumberFormat="1" applyFont="1" applyFill="1" applyBorder="1" applyAlignment="1">
      <alignment horizontal="right"/>
    </xf>
    <xf numFmtId="167" fontId="3" fillId="0" borderId="1" xfId="15" applyNumberFormat="1" applyFont="1" applyFill="1" applyBorder="1" applyAlignment="1"/>
    <xf numFmtId="17" fontId="0" fillId="0" borderId="1" xfId="0" applyNumberFormat="1" applyFont="1" applyBorder="1" applyAlignment="1">
      <alignment horizontal="center"/>
    </xf>
    <xf numFmtId="166" fontId="0" fillId="0" borderId="1" xfId="0" applyNumberFormat="1" applyFill="1" applyBorder="1" applyAlignment="1">
      <alignment horizontal="right"/>
    </xf>
    <xf numFmtId="4" fontId="0" fillId="0" borderId="1" xfId="0" applyNumberFormat="1" applyFill="1" applyBorder="1"/>
    <xf numFmtId="10" fontId="0" fillId="0" borderId="1" xfId="0" applyNumberFormat="1" applyFill="1" applyBorder="1"/>
    <xf numFmtId="17" fontId="5" fillId="0" borderId="0" xfId="2" applyNumberFormat="1" applyFont="1" applyBorder="1" applyAlignment="1">
      <alignment horizontal="right"/>
    </xf>
    <xf numFmtId="165" fontId="5" fillId="0" borderId="0" xfId="0" applyNumberFormat="1" applyFont="1" applyBorder="1"/>
    <xf numFmtId="1" fontId="5" fillId="0" borderId="0" xfId="0" applyNumberFormat="1" applyFont="1" applyBorder="1" applyAlignment="1">
      <alignment horizontal="right"/>
    </xf>
    <xf numFmtId="1" fontId="0" fillId="0" borderId="0" xfId="0" applyNumberFormat="1" applyFont="1" applyBorder="1" applyAlignment="1">
      <alignment horizontal="right"/>
    </xf>
    <xf numFmtId="0" fontId="0" fillId="0" borderId="0" xfId="0" applyFont="1" applyBorder="1"/>
    <xf numFmtId="3" fontId="0" fillId="0" borderId="0" xfId="0" applyNumberFormat="1" applyFont="1" applyBorder="1"/>
    <xf numFmtId="3" fontId="0" fillId="0" borderId="0" xfId="0" applyNumberFormat="1" applyBorder="1"/>
    <xf numFmtId="17" fontId="5" fillId="0" borderId="1" xfId="0" applyNumberFormat="1" applyFont="1" applyFill="1" applyBorder="1" applyAlignment="1">
      <alignment horizontal="right"/>
    </xf>
    <xf numFmtId="3" fontId="18" fillId="0" borderId="1" xfId="0" applyNumberFormat="1" applyFont="1" applyBorder="1"/>
    <xf numFmtId="3" fontId="3" fillId="0" borderId="1" xfId="14" applyNumberFormat="1" applyFont="1" applyBorder="1"/>
    <xf numFmtId="166" fontId="0" fillId="0" borderId="0" xfId="0" applyNumberFormat="1" applyAlignment="1">
      <alignment horizontal="right"/>
    </xf>
    <xf numFmtId="0" fontId="0" fillId="0" borderId="0" xfId="0" applyFont="1" applyAlignment="1">
      <alignment horizontal="left" wrapText="1"/>
    </xf>
    <xf numFmtId="0" fontId="0" fillId="0" borderId="0" xfId="0" applyFont="1" applyAlignment="1">
      <alignment horizontal="left" vertical="center" wrapText="1"/>
    </xf>
    <xf numFmtId="167" fontId="0" fillId="0" borderId="1" xfId="1" applyNumberFormat="1" applyFont="1" applyBorder="1" applyAlignment="1"/>
  </cellXfs>
  <cellStyles count="16">
    <cellStyle name="Comma" xfId="1" builtinId="3"/>
    <cellStyle name="Comma 2" xfId="8"/>
    <cellStyle name="Comma 3" xfId="3"/>
    <cellStyle name="Comma 4" xfId="15"/>
    <cellStyle name="Currency 2" xfId="9"/>
    <cellStyle name="Hyperlink 2" xfId="11"/>
    <cellStyle name="Normal" xfId="0" builtinId="0"/>
    <cellStyle name="Normal 12" xfId="12"/>
    <cellStyle name="Normal 2" xfId="5"/>
    <cellStyle name="Normal 2 2" xfId="6"/>
    <cellStyle name="Normal 2 2 2" xfId="13"/>
    <cellStyle name="Normal 3" xfId="7"/>
    <cellStyle name="Normal 4" xfId="2"/>
    <cellStyle name="Normal 5" xfId="14"/>
    <cellStyle name="Percent 2" xfId="10"/>
    <cellStyle name="Percent 3"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6"/>
  <sheetViews>
    <sheetView tabSelected="1" workbookViewId="0">
      <selection activeCell="A2" sqref="A2"/>
    </sheetView>
  </sheetViews>
  <sheetFormatPr defaultRowHeight="13.8"/>
  <cols>
    <col min="2" max="2" width="12.3984375" customWidth="1"/>
    <col min="3" max="3" width="10.09765625" customWidth="1"/>
    <col min="4" max="4" width="13.69921875" customWidth="1"/>
    <col min="7" max="7" width="9" style="117"/>
  </cols>
  <sheetData>
    <row r="1" spans="1:7" ht="15.6">
      <c r="A1" s="3" t="s">
        <v>48</v>
      </c>
      <c r="B1" s="3"/>
      <c r="C1" s="3"/>
      <c r="D1" s="4"/>
      <c r="E1" s="4"/>
      <c r="F1" s="1"/>
    </row>
    <row r="2" spans="1:7" ht="27.6">
      <c r="A2" s="27" t="s">
        <v>0</v>
      </c>
      <c r="B2" s="41" t="s">
        <v>45</v>
      </c>
      <c r="C2" s="41" t="s">
        <v>44</v>
      </c>
      <c r="D2" s="41" t="s">
        <v>46</v>
      </c>
      <c r="E2" s="41" t="s">
        <v>47</v>
      </c>
      <c r="F2" s="45" t="s">
        <v>1</v>
      </c>
      <c r="G2" s="45" t="s">
        <v>2</v>
      </c>
    </row>
    <row r="3" spans="1:7">
      <c r="A3" s="34">
        <v>42370</v>
      </c>
      <c r="B3" s="46">
        <v>34.74</v>
      </c>
      <c r="C3" s="48">
        <v>6083.79</v>
      </c>
      <c r="D3" s="76">
        <v>5.0000000000000001E-3</v>
      </c>
      <c r="E3" s="76">
        <v>5.0000000000000001E-3</v>
      </c>
      <c r="F3" s="75">
        <v>1.32</v>
      </c>
      <c r="G3" s="75">
        <v>1.42</v>
      </c>
    </row>
    <row r="4" spans="1:7">
      <c r="A4" s="34">
        <v>42401</v>
      </c>
      <c r="B4" s="46">
        <v>35.97</v>
      </c>
      <c r="C4" s="2">
        <v>6097.09</v>
      </c>
      <c r="D4" s="76">
        <v>5.0000000000000001E-3</v>
      </c>
      <c r="E4" s="76">
        <v>5.0000000000000001E-3</v>
      </c>
      <c r="F4" s="75">
        <v>1.27</v>
      </c>
      <c r="G4" s="75">
        <v>1.39</v>
      </c>
    </row>
    <row r="5" spans="1:7">
      <c r="A5" s="34">
        <v>42430</v>
      </c>
      <c r="B5" s="46">
        <v>39.6</v>
      </c>
      <c r="C5" s="2">
        <v>6174.9</v>
      </c>
      <c r="D5" s="76">
        <v>5.0000000000000001E-3</v>
      </c>
      <c r="E5" s="76">
        <v>5.0000000000000001E-3</v>
      </c>
      <c r="F5" s="75">
        <v>1.27</v>
      </c>
      <c r="G5" s="75">
        <v>1.44</v>
      </c>
    </row>
    <row r="6" spans="1:7">
      <c r="A6" s="34">
        <v>42461</v>
      </c>
      <c r="B6" s="46">
        <v>48.13</v>
      </c>
      <c r="C6" s="2">
        <v>6241.89</v>
      </c>
      <c r="D6" s="76">
        <v>5.0000000000000001E-3</v>
      </c>
      <c r="E6" s="76">
        <v>5.0000000000000001E-3</v>
      </c>
      <c r="F6" s="75">
        <v>1.28</v>
      </c>
      <c r="G6" s="75">
        <v>1.46</v>
      </c>
    </row>
    <row r="7" spans="1:7">
      <c r="A7" s="34">
        <v>42491</v>
      </c>
      <c r="B7" s="46">
        <v>49.69</v>
      </c>
      <c r="C7" s="2">
        <v>6230.79</v>
      </c>
      <c r="D7" s="76">
        <v>5.0000000000000001E-3</v>
      </c>
      <c r="E7" s="76">
        <v>5.0000000000000001E-3</v>
      </c>
      <c r="F7" s="75">
        <v>1.31</v>
      </c>
      <c r="G7" s="75">
        <v>1.46</v>
      </c>
    </row>
    <row r="8" spans="1:7">
      <c r="A8" s="34">
        <v>42522</v>
      </c>
      <c r="B8" s="46">
        <v>49.68</v>
      </c>
      <c r="C8" s="2">
        <v>6504.33</v>
      </c>
      <c r="D8" s="76">
        <v>5.0000000000000001E-3</v>
      </c>
      <c r="E8" s="76">
        <v>5.0000000000000001E-3</v>
      </c>
      <c r="F8" s="75">
        <v>1.21</v>
      </c>
      <c r="G8" s="75">
        <v>1.34</v>
      </c>
    </row>
    <row r="9" spans="1:7">
      <c r="A9" s="34">
        <v>42552</v>
      </c>
      <c r="B9" s="46">
        <v>42.46</v>
      </c>
      <c r="C9" s="2">
        <v>6724.43</v>
      </c>
      <c r="D9" s="76">
        <v>5.0000000000000001E-3</v>
      </c>
      <c r="E9" s="76">
        <v>5.0000000000000001E-3</v>
      </c>
      <c r="F9" s="75">
        <v>1.18</v>
      </c>
      <c r="G9" s="75">
        <v>1.32</v>
      </c>
    </row>
    <row r="10" spans="1:7">
      <c r="A10" s="34">
        <v>42583</v>
      </c>
      <c r="B10" s="46">
        <v>47.04</v>
      </c>
      <c r="C10" s="2">
        <v>6781.51</v>
      </c>
      <c r="D10" s="76">
        <v>2.5000000000000001E-3</v>
      </c>
      <c r="E10" s="76">
        <v>5.0000000000000001E-3</v>
      </c>
      <c r="F10" s="75">
        <v>1.17</v>
      </c>
      <c r="G10" s="75">
        <v>1.31</v>
      </c>
    </row>
    <row r="11" spans="1:7">
      <c r="A11" s="34">
        <v>42614</v>
      </c>
      <c r="B11" s="46">
        <v>49.06</v>
      </c>
      <c r="C11" s="2">
        <v>6899.33</v>
      </c>
      <c r="D11" s="76">
        <v>2.5000000000000001E-3</v>
      </c>
      <c r="E11" s="76">
        <v>5.0000000000000001E-3</v>
      </c>
      <c r="F11" s="75">
        <v>1.1599999999999999</v>
      </c>
      <c r="G11" s="75">
        <v>1.3</v>
      </c>
    </row>
    <row r="12" spans="1:7">
      <c r="A12" s="34">
        <v>42644</v>
      </c>
      <c r="B12" s="46">
        <v>48.3</v>
      </c>
      <c r="C12" s="48">
        <v>6954.22</v>
      </c>
      <c r="D12" s="76">
        <v>2.5000000000000001E-3</v>
      </c>
      <c r="E12" s="76">
        <v>5.0000000000000001E-3</v>
      </c>
      <c r="F12" s="75">
        <v>1.1100000000000001</v>
      </c>
      <c r="G12" s="75">
        <v>1.22</v>
      </c>
    </row>
    <row r="13" spans="1:7">
      <c r="A13" s="34">
        <v>42675</v>
      </c>
      <c r="B13" s="46">
        <v>50.47</v>
      </c>
      <c r="C13" s="2">
        <v>6783.79</v>
      </c>
      <c r="D13" s="76">
        <v>2.5000000000000001E-3</v>
      </c>
      <c r="E13" s="76">
        <v>5.0000000000000001E-3</v>
      </c>
      <c r="F13" s="75">
        <v>1.18</v>
      </c>
      <c r="G13" s="75">
        <v>1.25</v>
      </c>
    </row>
    <row r="14" spans="1:7">
      <c r="A14" s="34">
        <v>42705</v>
      </c>
      <c r="B14" s="46">
        <v>56.82</v>
      </c>
      <c r="C14" s="2">
        <v>7142.83</v>
      </c>
      <c r="D14" s="76">
        <v>2.5000000000000001E-3</v>
      </c>
      <c r="E14" s="76">
        <v>7.4999999999999997E-3</v>
      </c>
      <c r="F14" s="75">
        <v>1.17</v>
      </c>
      <c r="G14" s="75">
        <v>1.23</v>
      </c>
    </row>
    <row r="15" spans="1:7">
      <c r="A15" s="34">
        <v>42736</v>
      </c>
      <c r="B15" s="46">
        <v>55.7</v>
      </c>
      <c r="C15" s="2">
        <v>7099.15</v>
      </c>
      <c r="D15" s="76">
        <v>2.5000000000000001E-3</v>
      </c>
      <c r="E15" s="76">
        <v>7.4999999999999997E-3</v>
      </c>
      <c r="F15" s="75">
        <v>1.17</v>
      </c>
      <c r="G15" s="75">
        <v>1.26</v>
      </c>
    </row>
    <row r="16" spans="1:7">
      <c r="A16" s="34">
        <v>42767</v>
      </c>
      <c r="B16" s="46">
        <v>55.59</v>
      </c>
      <c r="C16" s="49">
        <v>7263.44</v>
      </c>
      <c r="D16" s="76">
        <v>2.5000000000000001E-3</v>
      </c>
      <c r="E16" s="76">
        <v>7.4999999999999997E-3</v>
      </c>
      <c r="F16" s="75">
        <v>1.17</v>
      </c>
      <c r="G16" s="75">
        <v>1.25</v>
      </c>
    </row>
    <row r="17" spans="1:7">
      <c r="A17" s="34">
        <v>42795</v>
      </c>
      <c r="B17" s="46">
        <v>52.83</v>
      </c>
      <c r="C17" s="49">
        <v>7322.92</v>
      </c>
      <c r="D17" s="76">
        <v>2.5000000000000001E-3</v>
      </c>
      <c r="E17" s="76">
        <v>0.01</v>
      </c>
      <c r="F17" s="75">
        <v>1.1540680000000001</v>
      </c>
      <c r="G17" s="75">
        <v>1.234259</v>
      </c>
    </row>
    <row r="18" spans="1:7">
      <c r="A18" s="34">
        <v>42826</v>
      </c>
      <c r="B18" s="46">
        <v>51.73</v>
      </c>
      <c r="C18" s="49">
        <v>7203.94</v>
      </c>
      <c r="D18" s="76">
        <v>2.5000000000000001E-3</v>
      </c>
      <c r="E18" s="76">
        <v>0.01</v>
      </c>
      <c r="F18" s="75">
        <v>1.1804319999999999</v>
      </c>
      <c r="G18" s="75">
        <v>1.264146</v>
      </c>
    </row>
    <row r="19" spans="1:7">
      <c r="A19" s="34">
        <v>42856</v>
      </c>
      <c r="B19" s="46">
        <v>50.97</v>
      </c>
      <c r="C19" s="49">
        <v>7519.95</v>
      </c>
      <c r="D19" s="76">
        <v>2.5000000000000001E-3</v>
      </c>
      <c r="E19" s="76">
        <v>0.01</v>
      </c>
      <c r="F19" s="84">
        <v>1.1682669999999999</v>
      </c>
      <c r="G19" s="118">
        <v>1.2920590000000001</v>
      </c>
    </row>
    <row r="20" spans="1:7">
      <c r="A20" s="34">
        <v>42887</v>
      </c>
      <c r="B20" s="46">
        <v>47.92</v>
      </c>
      <c r="C20" s="49">
        <v>7312.72</v>
      </c>
      <c r="D20" s="76">
        <v>2.5000000000000001E-3</v>
      </c>
      <c r="E20" s="76">
        <v>1.2500000000000001E-2</v>
      </c>
      <c r="F20" s="84">
        <v>1.1398539999999999</v>
      </c>
      <c r="G20" s="118">
        <v>1.2800229999999999</v>
      </c>
    </row>
    <row r="21" spans="1:7">
      <c r="A21" s="34">
        <v>42917</v>
      </c>
      <c r="B21" s="46">
        <v>52.65</v>
      </c>
      <c r="C21" s="49">
        <v>7372</v>
      </c>
      <c r="D21" s="76">
        <v>2.5000000000000001E-3</v>
      </c>
      <c r="E21" s="76">
        <v>1.2500000000000001E-2</v>
      </c>
      <c r="F21" s="84">
        <v>1.1281650000000001</v>
      </c>
      <c r="G21" s="118">
        <v>1.3005139999999999</v>
      </c>
    </row>
    <row r="22" spans="1:7">
      <c r="A22" s="34">
        <v>42948</v>
      </c>
      <c r="B22" s="46">
        <v>52.81</v>
      </c>
      <c r="C22" s="49">
        <v>7430.62</v>
      </c>
      <c r="D22" s="76">
        <v>2.5000000000000001E-3</v>
      </c>
      <c r="E22" s="76">
        <v>1.2500000000000001E-2</v>
      </c>
      <c r="F22" s="84">
        <v>1.095556</v>
      </c>
      <c r="G22" s="118">
        <v>1.295385</v>
      </c>
    </row>
    <row r="23" spans="1:7">
      <c r="A23" s="34">
        <v>42979</v>
      </c>
      <c r="B23" s="46">
        <v>57.54</v>
      </c>
      <c r="C23" s="49">
        <v>7372.76</v>
      </c>
      <c r="D23" s="76">
        <v>2.5000000000000001E-3</v>
      </c>
      <c r="E23" s="76">
        <v>1.2500000000000001E-2</v>
      </c>
      <c r="F23" s="84">
        <v>1.117947</v>
      </c>
      <c r="G23" s="118">
        <v>1.3316920000000001</v>
      </c>
    </row>
    <row r="24" spans="1:7">
      <c r="A24" s="34">
        <v>43009</v>
      </c>
      <c r="B24" s="46">
        <v>61.16</v>
      </c>
      <c r="C24" s="49">
        <v>7493.08</v>
      </c>
      <c r="D24" s="76">
        <v>2.5000000000000001E-3</v>
      </c>
      <c r="E24" s="76">
        <v>1.2500000000000001E-2</v>
      </c>
      <c r="F24" s="84">
        <v>1.1231580000000001</v>
      </c>
      <c r="G24" s="118">
        <v>1.3196159999999999</v>
      </c>
    </row>
    <row r="25" spans="1:7">
      <c r="A25" s="34">
        <v>43040</v>
      </c>
      <c r="B25" s="46">
        <v>63.57</v>
      </c>
      <c r="C25" s="49">
        <v>7326.67</v>
      </c>
      <c r="D25" s="76">
        <v>5.0000000000000001E-3</v>
      </c>
      <c r="E25" s="76">
        <v>1.2500000000000001E-2</v>
      </c>
      <c r="F25" s="84">
        <v>1.12524</v>
      </c>
      <c r="G25" s="118">
        <v>1.3215840000000001</v>
      </c>
    </row>
    <row r="26" spans="1:7">
      <c r="A26" s="34">
        <v>43070</v>
      </c>
      <c r="B26" s="46">
        <v>66.87</v>
      </c>
      <c r="C26" s="49">
        <v>7687.77</v>
      </c>
      <c r="D26" s="76">
        <v>5.0000000000000001E-3</v>
      </c>
      <c r="E26" s="76">
        <v>1.4999999999999999E-2</v>
      </c>
      <c r="F26" s="84">
        <v>1.1316139999999999</v>
      </c>
      <c r="G26" s="118">
        <v>1.3544240000000001</v>
      </c>
    </row>
    <row r="27" spans="1:7">
      <c r="A27" s="34">
        <v>43101</v>
      </c>
      <c r="B27" s="46">
        <v>69.05</v>
      </c>
      <c r="C27" s="49">
        <v>7533.55</v>
      </c>
      <c r="D27" s="76">
        <v>5.0000000000000001E-3</v>
      </c>
      <c r="E27" s="76">
        <v>1.4999999999999999E-2</v>
      </c>
      <c r="F27" s="84">
        <v>1.132139</v>
      </c>
      <c r="G27" s="118">
        <v>1.381513</v>
      </c>
    </row>
    <row r="28" spans="1:7">
      <c r="A28" s="34">
        <v>43132</v>
      </c>
      <c r="B28" s="46">
        <v>65.78</v>
      </c>
      <c r="C28" s="49">
        <v>7231.91</v>
      </c>
      <c r="D28" s="76">
        <v>5.0000000000000001E-3</v>
      </c>
      <c r="E28" s="76">
        <v>1.4999999999999999E-2</v>
      </c>
      <c r="F28" s="84">
        <v>1.1314839999999999</v>
      </c>
      <c r="G28" s="118">
        <v>1.396922</v>
      </c>
    </row>
    <row r="29" spans="1:7">
      <c r="A29" s="34">
        <v>43160</v>
      </c>
      <c r="B29" s="46">
        <v>70.27</v>
      </c>
      <c r="C29" s="49">
        <v>7056.61</v>
      </c>
      <c r="D29" s="76">
        <v>5.0000000000000001E-3</v>
      </c>
      <c r="E29" s="76">
        <v>1.7500000000000002E-2</v>
      </c>
      <c r="F29" s="84">
        <v>1.132609</v>
      </c>
      <c r="G29" s="118">
        <v>1.3965019999999999</v>
      </c>
    </row>
    <row r="30" spans="1:7">
      <c r="A30" s="34">
        <v>43191</v>
      </c>
      <c r="B30" s="46">
        <v>74.67</v>
      </c>
      <c r="C30" s="49">
        <v>7509.3</v>
      </c>
      <c r="D30" s="76">
        <v>5.0000000000000001E-3</v>
      </c>
      <c r="E30" s="76">
        <v>1.7500000000000002E-2</v>
      </c>
      <c r="F30" s="84">
        <v>1.1455249999999999</v>
      </c>
      <c r="G30" s="118">
        <v>1.406417</v>
      </c>
    </row>
    <row r="31" spans="1:7">
      <c r="A31" s="34">
        <v>43221</v>
      </c>
      <c r="B31" s="46">
        <v>77.59</v>
      </c>
      <c r="C31" s="49">
        <v>7678.2</v>
      </c>
      <c r="D31" s="76">
        <v>5.0000000000000001E-3</v>
      </c>
      <c r="E31" s="76">
        <v>1.7500000000000002E-2</v>
      </c>
      <c r="F31" s="84">
        <v>1.1385110000000001</v>
      </c>
      <c r="G31" s="118">
        <v>1.346427</v>
      </c>
    </row>
    <row r="32" spans="1:7">
      <c r="A32" s="34">
        <v>43252</v>
      </c>
      <c r="B32" s="46">
        <v>79.44</v>
      </c>
      <c r="C32" s="49">
        <v>7636.93</v>
      </c>
      <c r="D32" s="76">
        <v>5.0000000000000001E-3</v>
      </c>
      <c r="E32" s="76">
        <v>0.02</v>
      </c>
      <c r="F32" s="84">
        <v>1.1382840000000001</v>
      </c>
      <c r="G32" s="118">
        <v>1.3295330000000001</v>
      </c>
    </row>
    <row r="33" spans="1:9">
      <c r="A33" s="55">
        <v>43282</v>
      </c>
      <c r="B33" s="47">
        <v>74.25</v>
      </c>
      <c r="C33" s="50">
        <v>7748.76</v>
      </c>
      <c r="D33" s="51">
        <v>5.0000000000000001E-3</v>
      </c>
      <c r="E33" s="51">
        <v>0.02</v>
      </c>
      <c r="F33" s="85">
        <v>1.1264190000000001</v>
      </c>
      <c r="G33" s="119">
        <v>1.317029</v>
      </c>
    </row>
    <row r="34" spans="1:9">
      <c r="A34" s="55">
        <v>43313</v>
      </c>
      <c r="B34" s="47">
        <v>77.7</v>
      </c>
      <c r="C34" s="50">
        <v>7432.42</v>
      </c>
      <c r="D34" s="51">
        <v>7.4999999999999997E-3</v>
      </c>
      <c r="E34" s="51">
        <v>0.02</v>
      </c>
      <c r="F34" s="85">
        <v>1.115027</v>
      </c>
      <c r="G34" s="119">
        <v>1.286627</v>
      </c>
    </row>
    <row r="35" spans="1:9">
      <c r="A35" s="55">
        <v>43344</v>
      </c>
      <c r="B35" s="47">
        <v>82.72</v>
      </c>
      <c r="C35" s="50">
        <v>7510.2</v>
      </c>
      <c r="D35" s="51">
        <v>7.4999999999999997E-3</v>
      </c>
      <c r="E35" s="51">
        <v>2.2499999999999999E-2</v>
      </c>
      <c r="F35" s="85">
        <v>1.118976</v>
      </c>
      <c r="G35" s="119">
        <v>1.304257</v>
      </c>
    </row>
    <row r="36" spans="1:9">
      <c r="A36" s="55">
        <v>43374</v>
      </c>
      <c r="B36" s="47">
        <v>75.47</v>
      </c>
      <c r="C36" s="50">
        <v>7128.1</v>
      </c>
      <c r="D36" s="51">
        <v>7.4999999999999997E-3</v>
      </c>
      <c r="E36" s="51">
        <v>2.2499999999999999E-2</v>
      </c>
      <c r="F36" s="83">
        <v>1.1299999999999999</v>
      </c>
      <c r="G36" s="83">
        <v>1.3</v>
      </c>
    </row>
    <row r="37" spans="1:9">
      <c r="A37" s="55">
        <v>43405</v>
      </c>
      <c r="B37" s="47">
        <v>58.71</v>
      </c>
      <c r="C37" s="86">
        <v>6980.24</v>
      </c>
      <c r="D37" s="51">
        <v>7.4999999999999997E-3</v>
      </c>
      <c r="E37" s="51">
        <v>2.2499999999999999E-2</v>
      </c>
      <c r="F37" s="87">
        <v>1.1399999999999999</v>
      </c>
      <c r="G37" s="87">
        <v>1.29</v>
      </c>
    </row>
    <row r="38" spans="1:9">
      <c r="A38" s="55">
        <v>43435</v>
      </c>
      <c r="B38" s="47">
        <v>53.8</v>
      </c>
      <c r="C38" s="86">
        <v>6728.13</v>
      </c>
      <c r="D38" s="51">
        <v>7.4999999999999997E-3</v>
      </c>
      <c r="E38" s="88">
        <v>2.5000000000000001E-2</v>
      </c>
      <c r="F38" s="87">
        <v>1.1100000000000001</v>
      </c>
      <c r="G38" s="87">
        <v>1.27</v>
      </c>
    </row>
    <row r="39" spans="1:9">
      <c r="A39" s="55">
        <v>43466</v>
      </c>
      <c r="B39" s="107" t="s">
        <v>100</v>
      </c>
      <c r="C39" s="91">
        <v>6968.85</v>
      </c>
      <c r="D39" s="89">
        <v>7.4999999999999997E-3</v>
      </c>
      <c r="E39" s="89">
        <v>2.5000000000000001E-2</v>
      </c>
      <c r="F39" s="90">
        <v>1.1293610000000001</v>
      </c>
      <c r="G39" s="120">
        <v>1.289752</v>
      </c>
    </row>
    <row r="40" spans="1:9">
      <c r="A40" s="55">
        <v>43497</v>
      </c>
      <c r="B40" s="107" t="s">
        <v>101</v>
      </c>
      <c r="C40" s="91">
        <v>7074.73</v>
      </c>
      <c r="D40" s="89">
        <v>7.4999999999999997E-3</v>
      </c>
      <c r="E40" s="89">
        <v>2.5000000000000001E-2</v>
      </c>
      <c r="F40" s="90">
        <v>1.146099</v>
      </c>
      <c r="G40" s="120">
        <v>1.300802</v>
      </c>
    </row>
    <row r="41" spans="1:9">
      <c r="A41" s="55">
        <v>43525</v>
      </c>
      <c r="B41" s="107" t="s">
        <v>102</v>
      </c>
      <c r="C41" s="91">
        <v>7474.66</v>
      </c>
      <c r="D41" s="89">
        <v>7.4999999999999997E-3</v>
      </c>
      <c r="E41" s="89">
        <v>2.5000000000000001E-2</v>
      </c>
      <c r="F41" s="90">
        <v>1.1595770000000001</v>
      </c>
      <c r="G41" s="120">
        <v>1.3163149999999999</v>
      </c>
    </row>
    <row r="42" spans="1:9">
      <c r="A42" s="108">
        <v>43556</v>
      </c>
      <c r="B42" s="109">
        <v>72.8</v>
      </c>
      <c r="C42" s="91">
        <v>7418.22</v>
      </c>
      <c r="D42" s="89">
        <v>7.4999999999999997E-3</v>
      </c>
      <c r="E42" s="89">
        <v>2.5000000000000001E-2</v>
      </c>
      <c r="F42" s="121">
        <v>1.1593</v>
      </c>
      <c r="G42" s="121">
        <v>1.302</v>
      </c>
    </row>
    <row r="43" spans="1:9">
      <c r="A43" s="108">
        <v>43586</v>
      </c>
      <c r="B43" s="109">
        <v>64.489999999999995</v>
      </c>
      <c r="C43" s="91">
        <v>7161.71</v>
      </c>
      <c r="D43" s="89">
        <v>7.4999999999999997E-3</v>
      </c>
      <c r="E43" s="89">
        <v>2.5000000000000001E-2</v>
      </c>
      <c r="F43" s="121">
        <v>1.1479999999999999</v>
      </c>
      <c r="G43" s="121">
        <v>1.2849999999999999</v>
      </c>
    </row>
    <row r="44" spans="1:9">
      <c r="A44" s="108">
        <v>43617</v>
      </c>
      <c r="B44" s="109">
        <v>66.55</v>
      </c>
      <c r="C44" s="91">
        <v>7425.63</v>
      </c>
      <c r="D44" s="89">
        <v>7.4999999999999997E-3</v>
      </c>
      <c r="E44" s="89">
        <v>2.5000000000000001E-2</v>
      </c>
      <c r="F44" s="121">
        <v>1.121</v>
      </c>
      <c r="G44" s="121">
        <v>1.2669999999999999</v>
      </c>
    </row>
    <row r="45" spans="1:9">
      <c r="A45" s="108">
        <v>43647</v>
      </c>
      <c r="B45" s="109">
        <v>65.17</v>
      </c>
      <c r="C45" s="91">
        <v>7586.78</v>
      </c>
      <c r="D45" s="89">
        <v>7.4999999999999997E-3</v>
      </c>
      <c r="E45" s="89">
        <v>2.5000000000000001E-2</v>
      </c>
      <c r="F45" s="121">
        <v>1.1119479999999999</v>
      </c>
      <c r="G45" s="121">
        <v>1.2473240000000001</v>
      </c>
      <c r="H45" s="110"/>
      <c r="I45" s="110"/>
    </row>
    <row r="46" spans="1:9">
      <c r="A46" s="108">
        <v>43678</v>
      </c>
      <c r="B46" s="109">
        <v>60.43</v>
      </c>
      <c r="C46" s="91">
        <v>7207.18</v>
      </c>
      <c r="D46" s="89">
        <v>7.4999999999999997E-3</v>
      </c>
      <c r="E46" s="89">
        <v>2.2499999999999999E-2</v>
      </c>
      <c r="F46" s="121">
        <v>1.0912310000000001</v>
      </c>
      <c r="G46" s="121">
        <v>1.21583</v>
      </c>
      <c r="H46" s="110"/>
      <c r="I46" s="110"/>
    </row>
    <row r="47" spans="1:9">
      <c r="A47" s="108">
        <v>43709</v>
      </c>
      <c r="B47" s="109">
        <v>60.78</v>
      </c>
      <c r="C47" s="91">
        <v>7408.21</v>
      </c>
      <c r="D47" s="89">
        <v>7.4999999999999997E-3</v>
      </c>
      <c r="E47" s="89">
        <v>0.02</v>
      </c>
      <c r="F47" s="121">
        <v>1.1208769999999999</v>
      </c>
      <c r="G47" s="121">
        <v>1.235562</v>
      </c>
      <c r="H47" s="110"/>
      <c r="I47" s="110"/>
    </row>
    <row r="48" spans="1:9">
      <c r="A48" s="55">
        <v>43739</v>
      </c>
      <c r="B48" s="109">
        <v>60.23</v>
      </c>
      <c r="C48" s="91">
        <v>7248.38</v>
      </c>
      <c r="D48" s="89">
        <v>7.4999999999999997E-3</v>
      </c>
      <c r="E48" s="89">
        <v>0.02</v>
      </c>
      <c r="F48" s="121">
        <v>1.145886</v>
      </c>
      <c r="G48" s="121">
        <v>1.266829</v>
      </c>
      <c r="H48" s="110"/>
      <c r="I48" s="110"/>
    </row>
    <row r="49" spans="1:7">
      <c r="A49" s="55">
        <v>43770</v>
      </c>
      <c r="B49" s="109">
        <v>62.43</v>
      </c>
      <c r="C49" s="91">
        <v>7346.53</v>
      </c>
      <c r="D49" s="89">
        <v>7.4999999999999997E-3</v>
      </c>
      <c r="E49" s="89">
        <v>1.7500000000000002E-2</v>
      </c>
      <c r="F49" s="121">
        <v>1.165276</v>
      </c>
      <c r="G49" s="121">
        <v>1.2878860000000001</v>
      </c>
    </row>
    <row r="50" spans="1:7">
      <c r="A50" s="55">
        <v>43800</v>
      </c>
      <c r="B50" s="109">
        <v>66</v>
      </c>
      <c r="C50" s="91">
        <v>7542.44</v>
      </c>
      <c r="D50" s="89">
        <v>7.4999999999999997E-3</v>
      </c>
      <c r="E50" s="89">
        <v>1.7500000000000002E-2</v>
      </c>
      <c r="F50" s="121">
        <v>1.1778839999999999</v>
      </c>
      <c r="G50" s="121">
        <v>1.310181</v>
      </c>
    </row>
    <row r="51" spans="1:7">
      <c r="A51" s="55">
        <v>43831</v>
      </c>
      <c r="B51" s="107" t="s">
        <v>103</v>
      </c>
      <c r="C51" s="80">
        <v>7286.01</v>
      </c>
      <c r="D51" s="89">
        <v>7.4999999999999997E-3</v>
      </c>
      <c r="E51" s="89">
        <v>1.7500000000000002E-2</v>
      </c>
      <c r="F51" s="90">
        <v>1.18</v>
      </c>
      <c r="G51" s="120">
        <v>1.31</v>
      </c>
    </row>
    <row r="52" spans="1:7">
      <c r="A52" s="55">
        <v>43862</v>
      </c>
      <c r="B52" s="135">
        <v>50.52</v>
      </c>
      <c r="C52" s="136">
        <v>6580.61</v>
      </c>
      <c r="D52" s="137">
        <v>7.4999999999999997E-3</v>
      </c>
      <c r="E52" s="137">
        <v>1.7500000000000002E-2</v>
      </c>
      <c r="F52" s="90">
        <v>1.19</v>
      </c>
      <c r="G52" s="120">
        <v>1.3</v>
      </c>
    </row>
    <row r="53" spans="1:7">
      <c r="A53" s="55">
        <v>43891</v>
      </c>
      <c r="B53" s="135">
        <v>22.74</v>
      </c>
      <c r="C53" s="136">
        <v>5671.96</v>
      </c>
      <c r="D53" s="137">
        <v>1E-3</v>
      </c>
      <c r="E53" s="137">
        <v>2.5000000000000001E-3</v>
      </c>
      <c r="F53" s="90">
        <v>1.1200000000000001</v>
      </c>
      <c r="G53" s="120">
        <v>1.24</v>
      </c>
    </row>
    <row r="54" spans="1:7">
      <c r="A54" s="108">
        <v>43922</v>
      </c>
      <c r="B54" s="135">
        <v>19.329999999999998</v>
      </c>
      <c r="C54" s="136">
        <v>5901.21</v>
      </c>
      <c r="D54" s="137">
        <v>1E-3</v>
      </c>
      <c r="E54" s="137">
        <v>2.5000000000000001E-3</v>
      </c>
      <c r="F54" s="90">
        <v>1.1428339999999999</v>
      </c>
      <c r="G54" s="120">
        <v>1.2310810000000001</v>
      </c>
    </row>
    <row r="55" spans="1:7">
      <c r="A55" s="108">
        <v>43952</v>
      </c>
      <c r="B55" s="135">
        <v>37.659999999999997</v>
      </c>
      <c r="C55" s="136">
        <v>6076.6</v>
      </c>
      <c r="D55" s="137">
        <v>1E-3</v>
      </c>
      <c r="E55" s="137">
        <v>2.5000000000000001E-3</v>
      </c>
      <c r="F55" s="90">
        <v>1.1259129999999999</v>
      </c>
      <c r="G55" s="120">
        <v>1.2510969999999999</v>
      </c>
    </row>
    <row r="56" spans="1:7">
      <c r="A56" s="55">
        <v>43983</v>
      </c>
      <c r="B56" s="135">
        <v>41.15</v>
      </c>
      <c r="C56" s="136">
        <v>6169.74</v>
      </c>
      <c r="D56" s="137">
        <v>1E-3</v>
      </c>
      <c r="E56" s="137">
        <v>2.5000000000000001E-3</v>
      </c>
      <c r="F56" s="90">
        <v>1.111667</v>
      </c>
      <c r="G56" s="120">
        <v>1.254273</v>
      </c>
    </row>
    <row r="57" spans="1:7">
      <c r="A57" s="55">
        <v>44013</v>
      </c>
      <c r="B57" s="135">
        <v>43.3</v>
      </c>
      <c r="C57" s="136">
        <v>5897.73</v>
      </c>
      <c r="D57" s="137">
        <v>1E-3</v>
      </c>
      <c r="E57" s="137">
        <v>2.5000000000000001E-3</v>
      </c>
      <c r="F57" s="90">
        <v>1.105818</v>
      </c>
      <c r="G57" s="120">
        <v>1.266913</v>
      </c>
    </row>
    <row r="58" spans="1:7">
      <c r="A58" s="55">
        <v>44044</v>
      </c>
      <c r="B58" s="135">
        <v>45.28</v>
      </c>
      <c r="C58" s="136">
        <v>5963.57</v>
      </c>
      <c r="D58" s="137">
        <v>1E-3</v>
      </c>
      <c r="E58" s="137">
        <v>2.5000000000000001E-3</v>
      </c>
      <c r="F58" s="90">
        <v>1.1107149999999999</v>
      </c>
      <c r="G58" s="120">
        <v>1.3136730000000001</v>
      </c>
    </row>
    <row r="59" spans="1:7">
      <c r="A59" s="55">
        <v>44075</v>
      </c>
      <c r="B59" s="135">
        <v>40.950000000000003</v>
      </c>
      <c r="C59" s="136">
        <v>5866.1</v>
      </c>
      <c r="D59" s="137">
        <v>1E-3</v>
      </c>
      <c r="E59" s="137">
        <v>2.5000000000000001E-3</v>
      </c>
      <c r="F59" s="90">
        <v>1.0985910000000001</v>
      </c>
      <c r="G59" s="120">
        <v>1.295021</v>
      </c>
    </row>
    <row r="60" spans="1:7">
      <c r="A60" s="55">
        <v>44105</v>
      </c>
      <c r="B60" s="135">
        <v>37.46</v>
      </c>
      <c r="C60" s="136">
        <v>5577.27</v>
      </c>
      <c r="D60" s="137">
        <v>1E-3</v>
      </c>
      <c r="E60" s="137">
        <v>2.5000000000000001E-3</v>
      </c>
      <c r="F60" s="90">
        <v>1.1030800000000001</v>
      </c>
      <c r="G60" s="120">
        <v>1.298405</v>
      </c>
    </row>
    <row r="61" spans="1:7">
      <c r="A61" s="55">
        <v>44136</v>
      </c>
      <c r="B61" s="135">
        <v>47.59</v>
      </c>
      <c r="C61" s="136">
        <v>6266.19</v>
      </c>
      <c r="D61" s="137">
        <v>1E-3</v>
      </c>
      <c r="E61" s="137">
        <v>2.5000000000000001E-3</v>
      </c>
      <c r="F61" s="90">
        <v>1.1154820000000001</v>
      </c>
      <c r="G61" s="120">
        <v>1.320811</v>
      </c>
    </row>
    <row r="62" spans="1:7">
      <c r="A62" s="108">
        <v>44166</v>
      </c>
      <c r="B62" s="135">
        <v>51.8</v>
      </c>
      <c r="C62" s="136">
        <v>6460.52</v>
      </c>
      <c r="D62" s="137">
        <v>1E-3</v>
      </c>
      <c r="E62" s="137">
        <v>2.5000000000000001E-3</v>
      </c>
      <c r="F62" s="90">
        <v>1.102857</v>
      </c>
      <c r="G62" s="120">
        <v>1.342835</v>
      </c>
    </row>
    <row r="63" spans="1:7">
      <c r="A63" s="108">
        <v>44197</v>
      </c>
      <c r="B63" s="135">
        <v>55.88</v>
      </c>
      <c r="C63" s="136">
        <v>6407.46</v>
      </c>
      <c r="D63" s="137">
        <v>1E-3</v>
      </c>
      <c r="E63" s="137">
        <v>2.5000000000000001E-3</v>
      </c>
      <c r="F63" s="90">
        <v>1.1214580000000001</v>
      </c>
      <c r="G63" s="120">
        <v>1.364039</v>
      </c>
    </row>
    <row r="64" spans="1:7">
      <c r="A64" s="55">
        <v>44228</v>
      </c>
      <c r="B64" s="135">
        <v>66.13</v>
      </c>
      <c r="C64" s="136">
        <v>6483.43</v>
      </c>
      <c r="D64" s="137">
        <v>1E-3</v>
      </c>
      <c r="E64" s="137">
        <v>2.5000000000000001E-3</v>
      </c>
      <c r="F64" s="90">
        <v>1.1469879999999999</v>
      </c>
      <c r="G64" s="120">
        <v>1.3872169999999999</v>
      </c>
    </row>
    <row r="65" spans="1:7">
      <c r="A65" s="55">
        <v>44256</v>
      </c>
      <c r="B65" s="135">
        <v>63.54</v>
      </c>
      <c r="C65" s="136">
        <v>6713.63</v>
      </c>
      <c r="D65" s="137">
        <v>1E-3</v>
      </c>
      <c r="E65" s="137">
        <v>2.5000000000000001E-3</v>
      </c>
      <c r="F65" s="90">
        <v>1.164644</v>
      </c>
      <c r="G65" s="120">
        <v>1.385948</v>
      </c>
    </row>
    <row r="66" spans="1:7">
      <c r="A66" s="55">
        <v>44287</v>
      </c>
      <c r="B66" s="135">
        <v>67.25</v>
      </c>
      <c r="C66" s="136">
        <v>6969.81</v>
      </c>
      <c r="D66" s="137">
        <v>1E-3</v>
      </c>
      <c r="E66" s="137">
        <v>2.5000000000000001E-3</v>
      </c>
      <c r="F66" s="90">
        <v>1.1554489999999999</v>
      </c>
      <c r="G66" s="120">
        <v>1.3833789999999999</v>
      </c>
    </row>
    <row r="67" spans="1:7">
      <c r="A67" s="55">
        <v>44317</v>
      </c>
      <c r="B67" s="135">
        <v>69.319999999999993</v>
      </c>
      <c r="C67" s="136">
        <v>7022.61</v>
      </c>
      <c r="D67" s="137">
        <v>1E-3</v>
      </c>
      <c r="E67" s="137">
        <v>2.5000000000000001E-3</v>
      </c>
      <c r="F67" s="90">
        <v>1.158293</v>
      </c>
      <c r="G67" s="120">
        <v>1.4065430000000001</v>
      </c>
    </row>
    <row r="68" spans="1:7">
      <c r="A68" s="55">
        <v>44348</v>
      </c>
      <c r="B68" s="135">
        <v>75.13</v>
      </c>
      <c r="C68" s="136">
        <v>7037.47</v>
      </c>
      <c r="D68" s="137">
        <v>1E-3</v>
      </c>
      <c r="E68" s="137">
        <v>2.5000000000000001E-3</v>
      </c>
      <c r="F68" s="90">
        <v>1.164137</v>
      </c>
      <c r="G68" s="120">
        <v>1.401516</v>
      </c>
    </row>
    <row r="69" spans="1:7">
      <c r="A69" s="55">
        <v>44378</v>
      </c>
      <c r="B69" s="135">
        <v>76.33</v>
      </c>
      <c r="C69" s="136">
        <v>7032.3</v>
      </c>
      <c r="D69" s="137">
        <v>1E-3</v>
      </c>
      <c r="E69" s="137">
        <v>2.5000000000000001E-3</v>
      </c>
      <c r="F69" s="90">
        <v>1.17</v>
      </c>
      <c r="G69" s="120">
        <v>1.38</v>
      </c>
    </row>
    <row r="70" spans="1:7">
      <c r="A70" s="108">
        <v>44409</v>
      </c>
      <c r="B70" s="135">
        <v>72.989999999999995</v>
      </c>
      <c r="C70" s="136">
        <v>7119.7</v>
      </c>
      <c r="D70" s="137">
        <v>1E-3</v>
      </c>
      <c r="E70" s="137">
        <v>2.5000000000000001E-3</v>
      </c>
      <c r="F70" s="90">
        <v>1.17</v>
      </c>
      <c r="G70" s="120">
        <v>1.38</v>
      </c>
    </row>
    <row r="71" spans="1:7">
      <c r="A71" s="108">
        <v>44440</v>
      </c>
      <c r="B71" s="135">
        <v>78.52</v>
      </c>
      <c r="C71" s="136">
        <v>7086.42</v>
      </c>
      <c r="D71" s="137">
        <v>1E-3</v>
      </c>
      <c r="E71" s="137">
        <v>2.5000000000000001E-3</v>
      </c>
      <c r="F71" s="90">
        <v>1.17</v>
      </c>
      <c r="G71" s="120">
        <v>1.37</v>
      </c>
    </row>
    <row r="72" spans="1:7">
      <c r="A72" s="108">
        <v>44470</v>
      </c>
      <c r="B72" s="135">
        <v>84.38</v>
      </c>
      <c r="C72" s="136">
        <v>7237.57</v>
      </c>
      <c r="D72" s="137">
        <v>1E-3</v>
      </c>
      <c r="E72" s="137">
        <v>2.5000000000000001E-3</v>
      </c>
      <c r="F72" s="90">
        <v>1.18</v>
      </c>
      <c r="G72" s="120">
        <v>1.37</v>
      </c>
    </row>
    <row r="73" spans="1:7">
      <c r="A73" s="55">
        <v>44501</v>
      </c>
      <c r="B73" s="135">
        <v>70.569999999999993</v>
      </c>
      <c r="C73" s="136">
        <v>7059.45</v>
      </c>
      <c r="D73" s="137">
        <v>1E-3</v>
      </c>
      <c r="E73" s="137">
        <v>2.5000000000000001E-3</v>
      </c>
      <c r="F73" s="90">
        <v>1.18</v>
      </c>
      <c r="G73" s="120">
        <v>1.34</v>
      </c>
    </row>
    <row r="74" spans="1:7">
      <c r="A74" s="55">
        <v>44531</v>
      </c>
      <c r="B74" s="135">
        <v>77.78</v>
      </c>
      <c r="C74" s="136">
        <v>7384.54</v>
      </c>
      <c r="D74" s="137">
        <v>2.5000000000000001E-3</v>
      </c>
      <c r="E74" s="137">
        <v>2.5000000000000001E-3</v>
      </c>
      <c r="F74" s="90">
        <v>1.18</v>
      </c>
      <c r="G74" s="120">
        <v>1.33</v>
      </c>
    </row>
    <row r="75" spans="1:7">
      <c r="A75" s="55">
        <v>44562</v>
      </c>
      <c r="B75" s="135">
        <v>91.21</v>
      </c>
      <c r="C75" s="136">
        <v>7464.37</v>
      </c>
      <c r="D75" s="137">
        <v>2.5000000000000001E-3</v>
      </c>
      <c r="E75" s="137">
        <v>2.5000000000000001E-3</v>
      </c>
      <c r="F75" s="90">
        <v>1.2</v>
      </c>
      <c r="G75" s="120">
        <v>1.36</v>
      </c>
    </row>
    <row r="76" spans="1:7">
      <c r="A76" s="55">
        <v>44593</v>
      </c>
      <c r="B76" s="135">
        <v>100.99</v>
      </c>
      <c r="C76" s="136">
        <v>7458.25</v>
      </c>
      <c r="D76" s="137">
        <v>5.0000000000000001E-3</v>
      </c>
      <c r="E76" s="137">
        <v>2.5000000000000001E-3</v>
      </c>
      <c r="F76" s="90">
        <v>1.19</v>
      </c>
      <c r="G76" s="120">
        <v>1.35</v>
      </c>
    </row>
    <row r="77" spans="1:7">
      <c r="A77" s="55">
        <v>44621</v>
      </c>
      <c r="B77" s="135">
        <v>107.91</v>
      </c>
      <c r="C77" s="136">
        <v>7515.68</v>
      </c>
      <c r="D77" s="137">
        <v>7.4999999999999997E-3</v>
      </c>
      <c r="E77" s="137">
        <v>5.0000000000000001E-3</v>
      </c>
      <c r="F77" s="90">
        <v>1.2</v>
      </c>
      <c r="G77" s="120">
        <v>1.32</v>
      </c>
    </row>
    <row r="78" spans="1:7">
      <c r="A78" s="55">
        <v>44652</v>
      </c>
      <c r="B78" s="135">
        <v>109.34</v>
      </c>
      <c r="C78" s="136">
        <v>7544.55</v>
      </c>
      <c r="D78" s="137">
        <v>7.4999999999999997E-3</v>
      </c>
      <c r="E78" s="137">
        <v>5.0000000000000001E-3</v>
      </c>
      <c r="F78" s="90">
        <v>1.2</v>
      </c>
      <c r="G78" s="120">
        <v>1.29</v>
      </c>
    </row>
    <row r="79" spans="1:7">
      <c r="A79" s="108">
        <v>44682</v>
      </c>
      <c r="B79" s="135">
        <v>122.84</v>
      </c>
      <c r="C79" s="136">
        <v>7607.66</v>
      </c>
      <c r="D79" s="137">
        <v>0.01</v>
      </c>
      <c r="E79" s="137">
        <v>0.01</v>
      </c>
      <c r="F79" s="90">
        <v>1.18</v>
      </c>
      <c r="G79" s="120">
        <v>1.24</v>
      </c>
    </row>
    <row r="80" spans="1:7">
      <c r="A80" s="108">
        <v>44713</v>
      </c>
      <c r="B80" s="135">
        <v>114.81</v>
      </c>
      <c r="C80" s="136">
        <v>7169.28</v>
      </c>
      <c r="D80" s="137">
        <v>1.2500000000000001E-2</v>
      </c>
      <c r="E80" s="137">
        <v>1.7500000000000002E-2</v>
      </c>
      <c r="F80" s="90">
        <v>1.17</v>
      </c>
      <c r="G80" s="120">
        <v>1.23</v>
      </c>
    </row>
    <row r="81" spans="1:7">
      <c r="A81" s="108">
        <v>44743</v>
      </c>
      <c r="B81" s="135">
        <v>110.01</v>
      </c>
      <c r="C81" s="136">
        <v>7423.43</v>
      </c>
      <c r="D81" s="137">
        <v>1.2500000000000001E-2</v>
      </c>
      <c r="E81" s="137">
        <v>2.5000000000000001E-2</v>
      </c>
      <c r="F81" s="90">
        <v>1.18</v>
      </c>
      <c r="G81" s="120">
        <v>1.2</v>
      </c>
    </row>
    <row r="82" spans="1:7">
      <c r="A82" s="55">
        <v>44774</v>
      </c>
      <c r="B82" s="135">
        <v>96.49</v>
      </c>
      <c r="C82" s="136">
        <v>7284.15</v>
      </c>
      <c r="D82" s="137">
        <v>1.7500000000000002E-2</v>
      </c>
      <c r="E82" s="137">
        <v>2.5000000000000001E-2</v>
      </c>
      <c r="F82" s="90">
        <v>1.18</v>
      </c>
      <c r="G82" s="120">
        <v>1.2</v>
      </c>
    </row>
    <row r="83" spans="1:7">
      <c r="A83" s="55">
        <v>44805</v>
      </c>
      <c r="B83" s="135">
        <v>85.14</v>
      </c>
      <c r="C83" s="136">
        <v>6893.81</v>
      </c>
      <c r="D83" s="137">
        <v>2.2499999999999999E-2</v>
      </c>
      <c r="E83" s="137">
        <v>3.2500000000000001E-2</v>
      </c>
      <c r="F83" s="90">
        <v>1.1399999999999999</v>
      </c>
      <c r="G83" s="120">
        <v>1.1299999999999999</v>
      </c>
    </row>
    <row r="84" spans="1:7">
      <c r="A84" s="108">
        <v>44835</v>
      </c>
      <c r="B84" s="135">
        <v>94.83</v>
      </c>
      <c r="C84" s="136">
        <v>7094.53</v>
      </c>
      <c r="D84" s="137">
        <v>2.2499999999999999E-2</v>
      </c>
      <c r="E84" s="137">
        <v>3.2500000000000001E-2</v>
      </c>
      <c r="F84" s="90">
        <v>1.1499999999999999</v>
      </c>
      <c r="G84" s="120">
        <v>1.1299999999999999</v>
      </c>
    </row>
    <row r="85" spans="1:7">
      <c r="A85" s="108">
        <v>44866</v>
      </c>
      <c r="B85" s="135">
        <v>85.43</v>
      </c>
      <c r="C85" s="136">
        <v>7573.05</v>
      </c>
      <c r="D85" s="137">
        <v>0.03</v>
      </c>
      <c r="E85" s="137">
        <v>0.04</v>
      </c>
      <c r="F85" s="90">
        <v>1.1499999999999999</v>
      </c>
      <c r="G85" s="120">
        <v>1.18</v>
      </c>
    </row>
    <row r="86" spans="1:7">
      <c r="A86" s="55">
        <v>44896</v>
      </c>
      <c r="B86" s="135">
        <v>85.91</v>
      </c>
      <c r="C86" s="136">
        <v>7451.74</v>
      </c>
      <c r="D86" s="137">
        <v>3.5000000000000003E-2</v>
      </c>
      <c r="E86" s="137">
        <v>4.4999999999999998E-2</v>
      </c>
      <c r="F86" s="90">
        <v>1.1499999999999999</v>
      </c>
      <c r="G86" s="120">
        <v>1.22</v>
      </c>
    </row>
    <row r="87" spans="1:7">
      <c r="A87" s="55">
        <v>44927</v>
      </c>
      <c r="B87" s="135">
        <v>84.49</v>
      </c>
      <c r="C87" s="136">
        <v>7771.7</v>
      </c>
      <c r="D87" s="137">
        <v>3.5000000000000003E-2</v>
      </c>
      <c r="E87" s="137">
        <v>4.4999999999999998E-2</v>
      </c>
      <c r="F87" s="90">
        <v>1.1299999999999999</v>
      </c>
      <c r="G87" s="120">
        <v>1.22</v>
      </c>
    </row>
    <row r="88" spans="1:7">
      <c r="A88" s="55">
        <v>44958</v>
      </c>
      <c r="B88" s="135">
        <v>83.89</v>
      </c>
      <c r="C88" s="136">
        <v>7876.28</v>
      </c>
      <c r="D88" s="137">
        <v>0.04</v>
      </c>
      <c r="E88" s="137">
        <v>4.7500000000000001E-2</v>
      </c>
      <c r="F88" s="90">
        <v>1.1299999999999999</v>
      </c>
      <c r="G88" s="120">
        <v>1.21</v>
      </c>
    </row>
    <row r="89" spans="1:7">
      <c r="A89" s="55">
        <v>44986</v>
      </c>
      <c r="B89" s="135">
        <v>79.77</v>
      </c>
      <c r="C89" s="136">
        <v>7631.74</v>
      </c>
      <c r="D89" s="137">
        <v>4.2500000000000003E-2</v>
      </c>
      <c r="E89" s="137">
        <v>0.05</v>
      </c>
      <c r="F89" s="90">
        <v>1.1299999999999999</v>
      </c>
      <c r="G89" s="120">
        <v>1.21</v>
      </c>
    </row>
    <row r="90" spans="1:7">
      <c r="A90" s="55">
        <v>45017</v>
      </c>
      <c r="B90" s="120" t="s">
        <v>105</v>
      </c>
      <c r="C90" s="136">
        <v>7870.57</v>
      </c>
      <c r="D90" s="89">
        <v>4.2500000000000003E-2</v>
      </c>
      <c r="E90" s="89">
        <v>0.05</v>
      </c>
      <c r="F90" s="80">
        <v>1.1299999999999999</v>
      </c>
      <c r="G90" s="107">
        <v>1.24</v>
      </c>
    </row>
    <row r="91" spans="1:7">
      <c r="A91" s="55">
        <v>45047</v>
      </c>
      <c r="B91" s="120" t="s">
        <v>106</v>
      </c>
      <c r="C91" s="136">
        <v>7446.14</v>
      </c>
      <c r="D91" s="89">
        <v>4.4999999999999998E-2</v>
      </c>
      <c r="E91" s="89">
        <v>5.2499999999999998E-2</v>
      </c>
      <c r="F91" s="80">
        <v>1.1499999999999999</v>
      </c>
      <c r="G91" s="107">
        <v>1.25</v>
      </c>
    </row>
    <row r="92" spans="1:7">
      <c r="A92" s="55">
        <v>45078</v>
      </c>
      <c r="B92" s="120" t="s">
        <v>107</v>
      </c>
      <c r="C92" s="136">
        <v>7531.53</v>
      </c>
      <c r="D92" s="89">
        <v>0.05</v>
      </c>
      <c r="E92" s="89">
        <v>5.2499999999999998E-2</v>
      </c>
      <c r="F92" s="80">
        <v>1.17</v>
      </c>
      <c r="G92" s="107">
        <v>1.26</v>
      </c>
    </row>
    <row r="93" spans="1:7">
      <c r="A93" s="55">
        <v>45108</v>
      </c>
      <c r="B93" s="148">
        <v>85.43</v>
      </c>
      <c r="C93" s="136">
        <v>7699.41</v>
      </c>
      <c r="D93" s="89">
        <v>0.05</v>
      </c>
      <c r="E93" s="89">
        <v>5.5E-2</v>
      </c>
      <c r="F93" s="80">
        <v>1.17</v>
      </c>
      <c r="G93" s="107">
        <v>1.29</v>
      </c>
    </row>
    <row r="94" spans="1:7">
      <c r="A94" s="55">
        <v>45139</v>
      </c>
      <c r="B94" s="148">
        <v>86.83</v>
      </c>
      <c r="C94" s="136">
        <v>7439.13</v>
      </c>
      <c r="D94" s="89">
        <v>5.2499999999999998E-2</v>
      </c>
      <c r="E94" s="89">
        <v>5.5E-2</v>
      </c>
      <c r="F94" s="80">
        <v>1.1599999999999999</v>
      </c>
      <c r="G94" s="107">
        <v>1.27</v>
      </c>
    </row>
    <row r="95" spans="1:7">
      <c r="A95" s="55">
        <v>45170</v>
      </c>
      <c r="B95" s="120" t="s">
        <v>108</v>
      </c>
      <c r="C95" s="136">
        <v>7608.08</v>
      </c>
      <c r="D95" s="89">
        <v>5.2499999999999998E-2</v>
      </c>
      <c r="E95" s="89">
        <v>5.5E-2</v>
      </c>
      <c r="F95" s="80">
        <v>1.1599999999999999</v>
      </c>
      <c r="G95" s="107">
        <v>1.24</v>
      </c>
    </row>
    <row r="96" spans="1:7">
      <c r="A96" s="55">
        <v>45261</v>
      </c>
      <c r="B96" s="120" t="s">
        <v>109</v>
      </c>
      <c r="C96" s="136">
        <v>7733.24</v>
      </c>
      <c r="D96" s="89">
        <v>5.2499999999999998E-2</v>
      </c>
      <c r="E96" s="89">
        <v>5.5E-2</v>
      </c>
      <c r="F96" s="80">
        <v>1.1599999999999999</v>
      </c>
      <c r="G96" s="107">
        <v>1.27</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5"/>
  <sheetViews>
    <sheetView workbookViewId="0">
      <pane ySplit="2" topLeftCell="A3" activePane="bottomLeft" state="frozen"/>
      <selection pane="bottomLeft" activeCell="G6" sqref="G6"/>
    </sheetView>
  </sheetViews>
  <sheetFormatPr defaultRowHeight="13.8"/>
  <cols>
    <col min="2" max="2" width="13.3984375" customWidth="1"/>
    <col min="3" max="3" width="17.59765625" customWidth="1"/>
    <col min="4" max="4" width="17.19921875" customWidth="1"/>
    <col min="7" max="7" width="25.296875" customWidth="1"/>
    <col min="8" max="8" width="23.19921875" customWidth="1"/>
    <col min="9" max="9" width="25.69921875" customWidth="1"/>
  </cols>
  <sheetData>
    <row r="1" spans="1:8">
      <c r="A1" s="8" t="s">
        <v>7</v>
      </c>
      <c r="G1" s="8" t="s">
        <v>8</v>
      </c>
    </row>
    <row r="2" spans="1:8" ht="27.6">
      <c r="A2" s="11" t="s">
        <v>3</v>
      </c>
      <c r="B2" s="11" t="s">
        <v>4</v>
      </c>
      <c r="C2" s="12" t="s">
        <v>5</v>
      </c>
      <c r="D2" s="12" t="s">
        <v>6</v>
      </c>
    </row>
    <row r="3" spans="1:8">
      <c r="A3" s="9">
        <v>40513</v>
      </c>
      <c r="B3" s="6">
        <v>37251.207729468602</v>
      </c>
      <c r="C3" s="6">
        <v>45457</v>
      </c>
      <c r="D3" s="10">
        <v>7477</v>
      </c>
      <c r="G3" s="56" t="s">
        <v>111</v>
      </c>
      <c r="H3" s="151">
        <v>84530</v>
      </c>
    </row>
    <row r="4" spans="1:8">
      <c r="A4" s="9">
        <v>40603</v>
      </c>
      <c r="B4" s="6">
        <v>35425.855864169047</v>
      </c>
      <c r="C4" s="6">
        <v>45211</v>
      </c>
      <c r="D4" s="10">
        <v>7708</v>
      </c>
      <c r="G4" s="56" t="s">
        <v>110</v>
      </c>
      <c r="H4" s="151">
        <v>84069</v>
      </c>
    </row>
    <row r="5" spans="1:8">
      <c r="A5" s="9">
        <v>40695</v>
      </c>
      <c r="B5" s="6">
        <v>35904.770692996215</v>
      </c>
      <c r="C5" s="6">
        <v>45961</v>
      </c>
      <c r="D5" s="10">
        <v>7568</v>
      </c>
      <c r="G5" s="56" t="s">
        <v>112</v>
      </c>
      <c r="H5" s="151">
        <f>H3-H4</f>
        <v>461</v>
      </c>
    </row>
    <row r="6" spans="1:8">
      <c r="A6" s="9">
        <v>40787</v>
      </c>
      <c r="B6" s="6">
        <v>36422.441635138872</v>
      </c>
      <c r="C6" s="6">
        <v>46851</v>
      </c>
      <c r="D6" s="10">
        <v>7510</v>
      </c>
    </row>
    <row r="7" spans="1:8">
      <c r="A7" s="9">
        <v>40878</v>
      </c>
      <c r="B7" s="6">
        <v>36189.904955245911</v>
      </c>
      <c r="C7" s="6">
        <v>46599</v>
      </c>
      <c r="D7" s="10">
        <v>7471</v>
      </c>
    </row>
    <row r="8" spans="1:8">
      <c r="A8" s="9">
        <v>40969</v>
      </c>
      <c r="B8" s="6">
        <v>35833.717818584475</v>
      </c>
      <c r="C8" s="6">
        <v>46012</v>
      </c>
      <c r="D8" s="10">
        <v>7840</v>
      </c>
    </row>
    <row r="9" spans="1:8">
      <c r="A9" s="9">
        <v>41061</v>
      </c>
      <c r="B9" s="6">
        <v>36214.81959952016</v>
      </c>
      <c r="C9" s="6">
        <v>46657</v>
      </c>
      <c r="D9" s="10">
        <v>7689</v>
      </c>
    </row>
    <row r="10" spans="1:8">
      <c r="A10" s="9">
        <v>41153</v>
      </c>
      <c r="B10" s="6">
        <v>35910.307280612709</v>
      </c>
      <c r="C10" s="6">
        <v>46530</v>
      </c>
      <c r="D10" s="10">
        <v>7692</v>
      </c>
    </row>
    <row r="11" spans="1:8">
      <c r="A11" s="9">
        <v>41244</v>
      </c>
      <c r="B11" s="6">
        <v>35732.213712281991</v>
      </c>
      <c r="C11" s="6">
        <v>46391</v>
      </c>
      <c r="D11" s="10">
        <v>7755</v>
      </c>
    </row>
    <row r="12" spans="1:8">
      <c r="A12" s="9">
        <v>41334</v>
      </c>
      <c r="B12" s="6">
        <v>35613.177078527267</v>
      </c>
      <c r="C12" s="6">
        <v>46201</v>
      </c>
      <c r="D12" s="10">
        <v>7945</v>
      </c>
    </row>
    <row r="13" spans="1:8">
      <c r="A13" s="9">
        <v>41426</v>
      </c>
      <c r="B13" s="6">
        <v>35506.136384608282</v>
      </c>
      <c r="C13" s="6">
        <v>46058</v>
      </c>
      <c r="D13" s="10">
        <v>7819</v>
      </c>
    </row>
    <row r="14" spans="1:8">
      <c r="A14" s="9">
        <v>41518</v>
      </c>
      <c r="B14" s="6">
        <v>35609.486020116266</v>
      </c>
      <c r="C14" s="6">
        <v>46385</v>
      </c>
      <c r="D14" s="10">
        <v>7725</v>
      </c>
    </row>
    <row r="15" spans="1:8">
      <c r="A15" s="9">
        <v>41609</v>
      </c>
      <c r="B15" s="6">
        <v>35411.09163052505</v>
      </c>
      <c r="C15" s="6">
        <v>46441</v>
      </c>
      <c r="D15" s="10">
        <v>7647</v>
      </c>
    </row>
    <row r="16" spans="1:8">
      <c r="A16" s="9">
        <v>41699</v>
      </c>
      <c r="B16" s="6">
        <v>35255.144412660324</v>
      </c>
      <c r="C16" s="6">
        <v>46228</v>
      </c>
      <c r="D16" s="10">
        <v>7746</v>
      </c>
    </row>
    <row r="17" spans="1:4">
      <c r="A17" s="9">
        <v>41791</v>
      </c>
      <c r="B17" s="6">
        <v>35566.116083787019</v>
      </c>
      <c r="C17" s="6">
        <v>46875</v>
      </c>
      <c r="D17" s="10">
        <v>7729</v>
      </c>
    </row>
    <row r="18" spans="1:4">
      <c r="A18" s="9">
        <v>41883</v>
      </c>
      <c r="B18" s="6">
        <v>35354.802989757307</v>
      </c>
      <c r="C18" s="6">
        <v>46960</v>
      </c>
      <c r="D18" s="10">
        <v>7727</v>
      </c>
    </row>
    <row r="19" spans="1:4">
      <c r="A19" s="9">
        <v>41974</v>
      </c>
      <c r="B19" s="6">
        <v>35353.880225154557</v>
      </c>
      <c r="C19" s="6">
        <v>47211</v>
      </c>
      <c r="D19" s="10">
        <v>7780</v>
      </c>
    </row>
    <row r="20" spans="1:4">
      <c r="A20" s="9">
        <v>42064</v>
      </c>
      <c r="B20" s="6">
        <v>35214.542770139335</v>
      </c>
      <c r="C20" s="6">
        <v>46987</v>
      </c>
      <c r="D20" s="10">
        <v>7911</v>
      </c>
    </row>
    <row r="21" spans="1:4">
      <c r="A21" s="9">
        <v>42156</v>
      </c>
      <c r="B21" s="6">
        <v>35499.677032389031</v>
      </c>
      <c r="C21" s="10">
        <v>47444</v>
      </c>
      <c r="D21" s="10">
        <v>7811</v>
      </c>
    </row>
    <row r="22" spans="1:4">
      <c r="A22" s="9">
        <v>42248</v>
      </c>
      <c r="B22" s="6">
        <v>35564.34782608696</v>
      </c>
      <c r="C22" s="10">
        <v>47815</v>
      </c>
      <c r="D22" s="10">
        <v>7689</v>
      </c>
    </row>
    <row r="23" spans="1:4">
      <c r="A23" s="9">
        <v>42339</v>
      </c>
      <c r="B23" s="6">
        <v>35596.52173913044</v>
      </c>
      <c r="C23" s="10">
        <v>48280</v>
      </c>
      <c r="D23" s="10">
        <v>7548</v>
      </c>
    </row>
    <row r="24" spans="1:4">
      <c r="A24" s="9">
        <v>42430</v>
      </c>
      <c r="B24" s="6">
        <v>33783.75</v>
      </c>
      <c r="C24" s="10">
        <v>48300</v>
      </c>
      <c r="D24" s="10">
        <v>7858</v>
      </c>
    </row>
    <row r="25" spans="1:4">
      <c r="A25" s="9">
        <v>42522</v>
      </c>
      <c r="B25" s="6">
        <v>34315.875</v>
      </c>
      <c r="C25" s="10">
        <v>49348</v>
      </c>
      <c r="D25" s="10">
        <v>7877</v>
      </c>
    </row>
    <row r="26" spans="1:4">
      <c r="A26" s="9">
        <v>42614</v>
      </c>
      <c r="B26" s="6">
        <v>34432.199999999997</v>
      </c>
      <c r="C26" s="10">
        <v>49817</v>
      </c>
      <c r="D26" s="10">
        <v>7630</v>
      </c>
    </row>
    <row r="27" spans="1:4">
      <c r="A27" s="9">
        <v>42705</v>
      </c>
      <c r="B27" s="6">
        <v>34477.574999999997</v>
      </c>
      <c r="C27" s="7">
        <v>50038</v>
      </c>
      <c r="D27" s="7">
        <v>7889</v>
      </c>
    </row>
    <row r="28" spans="1:4">
      <c r="A28" s="9">
        <v>42795</v>
      </c>
      <c r="B28" s="6">
        <v>34333.199999999997</v>
      </c>
      <c r="C28" s="10">
        <v>50024</v>
      </c>
      <c r="D28" s="10">
        <v>7883</v>
      </c>
    </row>
    <row r="29" spans="1:4">
      <c r="A29" s="9">
        <v>42887</v>
      </c>
      <c r="B29" s="6">
        <v>34776.224999999999</v>
      </c>
      <c r="C29" s="10">
        <v>50711</v>
      </c>
      <c r="D29" s="10">
        <v>7890</v>
      </c>
    </row>
    <row r="30" spans="1:4">
      <c r="A30" s="9">
        <v>42979</v>
      </c>
      <c r="B30" s="6">
        <v>35110.35</v>
      </c>
      <c r="C30" s="10">
        <v>51516</v>
      </c>
      <c r="D30" s="10">
        <v>7581</v>
      </c>
    </row>
    <row r="31" spans="1:4">
      <c r="A31" s="9">
        <v>43070</v>
      </c>
      <c r="B31" s="6">
        <v>35082.300000000003</v>
      </c>
      <c r="C31" s="10">
        <v>51493</v>
      </c>
      <c r="D31" s="10">
        <v>7581</v>
      </c>
    </row>
    <row r="32" spans="1:4">
      <c r="A32" s="9">
        <v>43160</v>
      </c>
      <c r="B32" s="6">
        <v>34932.974999999999</v>
      </c>
      <c r="C32" s="10">
        <v>51178</v>
      </c>
      <c r="D32" s="10">
        <v>7902</v>
      </c>
    </row>
    <row r="33" spans="1:4">
      <c r="A33" s="26">
        <v>43252</v>
      </c>
      <c r="B33" s="6">
        <v>35305.875</v>
      </c>
      <c r="C33" s="5">
        <v>51591</v>
      </c>
      <c r="D33" s="40">
        <v>7892</v>
      </c>
    </row>
    <row r="34" spans="1:4">
      <c r="A34" s="26">
        <v>43344</v>
      </c>
      <c r="B34" s="113">
        <v>35166.449999999997</v>
      </c>
      <c r="C34" s="54">
        <v>51836</v>
      </c>
      <c r="D34" s="54">
        <v>7796</v>
      </c>
    </row>
    <row r="35" spans="1:4">
      <c r="A35" s="26">
        <v>43435</v>
      </c>
      <c r="B35" s="113">
        <v>35255.550000000003</v>
      </c>
      <c r="C35" s="113">
        <v>52350</v>
      </c>
      <c r="D35" s="113">
        <v>7820</v>
      </c>
    </row>
    <row r="36" spans="1:4">
      <c r="A36" s="26">
        <v>43525</v>
      </c>
      <c r="B36" s="113">
        <v>35503.875</v>
      </c>
      <c r="C36" s="54">
        <v>52253</v>
      </c>
      <c r="D36" s="5">
        <v>8307</v>
      </c>
    </row>
    <row r="37" spans="1:4">
      <c r="A37" s="26">
        <v>43617</v>
      </c>
      <c r="B37" s="113">
        <v>35800.875</v>
      </c>
      <c r="C37" s="54">
        <v>52715</v>
      </c>
      <c r="D37" s="5">
        <v>8410</v>
      </c>
    </row>
    <row r="38" spans="1:4">
      <c r="A38" s="122">
        <v>43709</v>
      </c>
      <c r="B38" s="113">
        <v>35679</v>
      </c>
      <c r="C38" s="54">
        <v>53206</v>
      </c>
      <c r="D38" s="5">
        <v>8270</v>
      </c>
    </row>
    <row r="39" spans="1:4">
      <c r="A39" s="26">
        <v>43800</v>
      </c>
      <c r="B39" s="52">
        <v>35416</v>
      </c>
      <c r="C39" s="52">
        <v>51087</v>
      </c>
      <c r="D39" s="52">
        <v>8164</v>
      </c>
    </row>
    <row r="40" spans="1:4">
      <c r="A40" s="122">
        <v>43891</v>
      </c>
      <c r="B40" s="52">
        <v>34850</v>
      </c>
      <c r="C40" s="52">
        <v>49588</v>
      </c>
      <c r="D40" s="52">
        <v>8117</v>
      </c>
    </row>
    <row r="41" spans="1:4">
      <c r="A41" s="26">
        <v>43983</v>
      </c>
      <c r="B41" s="52">
        <v>34538.625</v>
      </c>
      <c r="C41" s="52">
        <v>49112</v>
      </c>
      <c r="D41" s="52">
        <v>8111</v>
      </c>
    </row>
    <row r="42" spans="1:4">
      <c r="A42" s="26">
        <v>44075</v>
      </c>
      <c r="B42" s="52">
        <v>34593.074999999997</v>
      </c>
      <c r="C42" s="52">
        <v>49436</v>
      </c>
      <c r="D42" s="52">
        <v>8116</v>
      </c>
    </row>
    <row r="43" spans="1:4">
      <c r="A43" s="122">
        <v>44166</v>
      </c>
      <c r="B43" s="52">
        <v>34860.375</v>
      </c>
      <c r="C43" s="52">
        <v>50187</v>
      </c>
      <c r="D43" s="52">
        <v>8134</v>
      </c>
    </row>
    <row r="44" spans="1:4">
      <c r="A44" s="26">
        <v>44256</v>
      </c>
      <c r="B44" s="52">
        <v>34833.15</v>
      </c>
      <c r="C44" s="52">
        <v>50046</v>
      </c>
      <c r="D44" s="52">
        <v>8058</v>
      </c>
    </row>
    <row r="45" spans="1:4">
      <c r="A45" s="122">
        <v>44348</v>
      </c>
      <c r="B45" s="52">
        <v>35218.425000000003</v>
      </c>
      <c r="C45" s="52">
        <v>50264</v>
      </c>
      <c r="D45" s="52">
        <v>8212</v>
      </c>
    </row>
    <row r="46" spans="1:4">
      <c r="A46" s="26">
        <v>44440</v>
      </c>
      <c r="B46" s="52">
        <v>35253.9</v>
      </c>
      <c r="C46" s="52">
        <v>50833</v>
      </c>
      <c r="D46" s="52">
        <v>8165</v>
      </c>
    </row>
    <row r="47" spans="1:4">
      <c r="A47" s="26">
        <v>44531</v>
      </c>
      <c r="B47" s="52">
        <v>35390.85</v>
      </c>
      <c r="C47" s="52">
        <v>51437</v>
      </c>
      <c r="D47" s="52">
        <v>8099</v>
      </c>
    </row>
    <row r="48" spans="1:4">
      <c r="A48" s="122">
        <v>44621</v>
      </c>
      <c r="B48" s="52">
        <v>35786.025000000001</v>
      </c>
      <c r="C48" s="52">
        <v>52108</v>
      </c>
      <c r="D48" s="52">
        <v>7694</v>
      </c>
    </row>
    <row r="49" spans="1:4">
      <c r="A49" s="26">
        <v>44713</v>
      </c>
      <c r="B49" s="52">
        <v>35830.574999999997</v>
      </c>
      <c r="C49" s="52">
        <v>52473</v>
      </c>
      <c r="D49" s="52">
        <v>8268</v>
      </c>
    </row>
    <row r="50" spans="1:4">
      <c r="A50" s="122">
        <v>44805</v>
      </c>
      <c r="B50" s="52">
        <v>35875.125</v>
      </c>
      <c r="C50" s="52">
        <v>52545</v>
      </c>
      <c r="D50" s="52">
        <v>8104</v>
      </c>
    </row>
    <row r="51" spans="1:4">
      <c r="A51" s="122">
        <v>44896</v>
      </c>
      <c r="B51" s="52">
        <v>36107</v>
      </c>
      <c r="C51" s="52">
        <v>52999</v>
      </c>
      <c r="D51" s="52">
        <v>8066</v>
      </c>
    </row>
    <row r="52" spans="1:4">
      <c r="A52" s="122">
        <v>44986</v>
      </c>
      <c r="B52" s="52">
        <v>35947.724999999999</v>
      </c>
      <c r="C52" s="52">
        <v>52317</v>
      </c>
      <c r="D52" s="52">
        <v>8132</v>
      </c>
    </row>
    <row r="53" spans="1:4">
      <c r="A53" s="122">
        <v>45078</v>
      </c>
      <c r="B53" s="52">
        <v>36354.449999999997</v>
      </c>
      <c r="C53" s="52">
        <v>53121</v>
      </c>
      <c r="D53" s="52">
        <v>7993</v>
      </c>
    </row>
    <row r="54" spans="1:4">
      <c r="A54" s="122">
        <v>45170</v>
      </c>
      <c r="B54" s="52">
        <v>36573.9</v>
      </c>
      <c r="C54" s="52">
        <v>54045</v>
      </c>
      <c r="D54" s="52">
        <v>7913</v>
      </c>
    </row>
    <row r="55" spans="1:4">
      <c r="A55" s="122">
        <v>45261</v>
      </c>
      <c r="B55" s="52">
        <v>36555</v>
      </c>
      <c r="C55" s="52">
        <v>53973</v>
      </c>
      <c r="D55" s="52">
        <v>7853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2"/>
  <sheetViews>
    <sheetView topLeftCell="B1" workbookViewId="0">
      <pane ySplit="1" topLeftCell="A2" activePane="bottomLeft" state="frozen"/>
      <selection pane="bottomLeft" activeCell="N54" sqref="N54"/>
    </sheetView>
  </sheetViews>
  <sheetFormatPr defaultRowHeight="13.8"/>
  <cols>
    <col min="4" max="4" width="12.19921875" customWidth="1"/>
    <col min="6" max="6" width="11" customWidth="1"/>
    <col min="7" max="7" width="12" customWidth="1"/>
    <col min="8" max="8" width="12.59765625" customWidth="1"/>
    <col min="10" max="10" width="21.5" customWidth="1"/>
    <col min="11" max="11" width="18.09765625" customWidth="1"/>
    <col min="12" max="12" width="19.3984375" customWidth="1"/>
    <col min="13" max="13" width="16.09765625" customWidth="1"/>
    <col min="14" max="14" width="14.3984375" customWidth="1"/>
  </cols>
  <sheetData>
    <row r="1" spans="1:14" ht="55.2">
      <c r="A1" s="18" t="s">
        <v>3</v>
      </c>
      <c r="B1" s="13" t="s">
        <v>9</v>
      </c>
      <c r="C1" s="17" t="s">
        <v>10</v>
      </c>
      <c r="D1" s="41" t="s">
        <v>78</v>
      </c>
      <c r="E1" s="41" t="s">
        <v>79</v>
      </c>
      <c r="F1" s="44" t="s">
        <v>82</v>
      </c>
      <c r="G1" s="41" t="s">
        <v>80</v>
      </c>
      <c r="H1" s="41" t="s">
        <v>81</v>
      </c>
      <c r="I1" s="16" t="s">
        <v>11</v>
      </c>
      <c r="J1" s="16" t="s">
        <v>12</v>
      </c>
      <c r="K1" s="41" t="s">
        <v>49</v>
      </c>
      <c r="L1" s="41" t="s">
        <v>50</v>
      </c>
      <c r="M1" s="41" t="s">
        <v>51</v>
      </c>
      <c r="N1" s="41" t="s">
        <v>52</v>
      </c>
    </row>
    <row r="2" spans="1:14">
      <c r="A2" s="57">
        <v>40513</v>
      </c>
      <c r="B2" s="58">
        <v>5.5448217401772526E-2</v>
      </c>
      <c r="C2" s="59">
        <v>4.9430342400190508E-2</v>
      </c>
      <c r="D2" s="77">
        <v>282.9245009451796</v>
      </c>
      <c r="E2" s="69">
        <v>162.38558181818181</v>
      </c>
      <c r="F2" s="69">
        <v>253.18</v>
      </c>
      <c r="G2" s="69">
        <v>1092</v>
      </c>
      <c r="H2" s="69">
        <v>359</v>
      </c>
      <c r="I2" s="78"/>
      <c r="J2" s="78"/>
      <c r="K2" s="78"/>
      <c r="L2" s="78"/>
      <c r="M2" s="78"/>
      <c r="N2" s="78"/>
    </row>
    <row r="3" spans="1:14">
      <c r="A3" s="57">
        <v>40603</v>
      </c>
      <c r="B3" s="58">
        <v>6.6819550801361594E-2</v>
      </c>
      <c r="C3" s="59">
        <v>6.6030109980540042E-2</v>
      </c>
      <c r="D3" s="69">
        <v>285.62882463768119</v>
      </c>
      <c r="E3" s="69">
        <v>165.33217966101694</v>
      </c>
      <c r="F3" s="69">
        <v>255.94</v>
      </c>
      <c r="G3" s="69">
        <v>1067</v>
      </c>
      <c r="H3" s="69">
        <v>329</v>
      </c>
      <c r="I3" s="78"/>
      <c r="J3" s="78"/>
      <c r="K3" s="78"/>
      <c r="L3" s="78"/>
      <c r="M3" s="78"/>
      <c r="N3" s="78"/>
    </row>
    <row r="4" spans="1:14">
      <c r="A4" s="57">
        <v>40695</v>
      </c>
      <c r="B4" s="58">
        <v>6.4452550743443249E-2</v>
      </c>
      <c r="C4" s="59">
        <v>6.2672912981626361E-2</v>
      </c>
      <c r="D4" s="69">
        <v>284.14033026960783</v>
      </c>
      <c r="E4" s="69">
        <v>170.68550689655171</v>
      </c>
      <c r="F4" s="69">
        <v>256.14</v>
      </c>
      <c r="G4" s="69">
        <v>844</v>
      </c>
      <c r="H4" s="69">
        <v>327</v>
      </c>
      <c r="I4" s="78"/>
      <c r="J4" s="78"/>
      <c r="K4" s="78"/>
      <c r="L4" s="78"/>
      <c r="M4" s="78"/>
      <c r="N4" s="78"/>
    </row>
    <row r="5" spans="1:14">
      <c r="A5" s="57">
        <v>40787</v>
      </c>
      <c r="B5" s="58">
        <v>5.8628680397187383E-2</v>
      </c>
      <c r="C5" s="59">
        <v>5.9177374469142618E-2</v>
      </c>
      <c r="D5" s="69">
        <v>275.58800938189847</v>
      </c>
      <c r="E5" s="69">
        <v>181.90074390243902</v>
      </c>
      <c r="F5" s="69">
        <v>252.47</v>
      </c>
      <c r="G5" s="69">
        <v>937</v>
      </c>
      <c r="H5" s="69">
        <v>276</v>
      </c>
      <c r="I5" s="78"/>
      <c r="J5" s="78"/>
      <c r="K5" s="78"/>
      <c r="L5" s="78"/>
      <c r="M5" s="78"/>
      <c r="N5" s="78"/>
    </row>
    <row r="6" spans="1:14">
      <c r="A6" s="57">
        <v>40878</v>
      </c>
      <c r="B6" s="58">
        <v>4.6972474419391119E-2</v>
      </c>
      <c r="C6" s="59">
        <v>4.9999811050336573E-2</v>
      </c>
      <c r="D6" s="69">
        <v>280.0179336917563</v>
      </c>
      <c r="E6" s="69">
        <v>170.19672361809043</v>
      </c>
      <c r="F6" s="69">
        <v>253.96</v>
      </c>
      <c r="G6" s="69">
        <v>871</v>
      </c>
      <c r="H6" s="69">
        <v>225</v>
      </c>
      <c r="I6" s="78"/>
      <c r="J6" s="78"/>
      <c r="K6" s="78"/>
      <c r="L6" s="78"/>
      <c r="M6" s="78"/>
      <c r="N6" s="78"/>
    </row>
    <row r="7" spans="1:14">
      <c r="A7" s="57">
        <v>40969</v>
      </c>
      <c r="B7" s="58">
        <v>3.0177412744198717E-2</v>
      </c>
      <c r="C7" s="59">
        <v>2.4850911308482715E-2</v>
      </c>
      <c r="D7" s="69">
        <v>276.32766626506026</v>
      </c>
      <c r="E7" s="69">
        <v>167.05435678391959</v>
      </c>
      <c r="F7" s="69">
        <v>251.29</v>
      </c>
      <c r="G7" s="69">
        <v>864</v>
      </c>
      <c r="H7" s="69">
        <v>217</v>
      </c>
      <c r="I7" s="40">
        <v>495</v>
      </c>
      <c r="J7" s="40">
        <v>249</v>
      </c>
      <c r="K7" s="78"/>
      <c r="L7" s="78"/>
      <c r="M7" s="78"/>
      <c r="N7" s="78"/>
    </row>
    <row r="8" spans="1:14">
      <c r="A8" s="57">
        <v>41061</v>
      </c>
      <c r="B8" s="58">
        <v>2.4814677280434294E-2</v>
      </c>
      <c r="C8" s="59">
        <v>1.7811017378781102E-2</v>
      </c>
      <c r="D8" s="69">
        <v>278.04596242424242</v>
      </c>
      <c r="E8" s="69">
        <v>166.38370202020201</v>
      </c>
      <c r="F8" s="69">
        <v>254.75</v>
      </c>
      <c r="G8" s="69">
        <v>852</v>
      </c>
      <c r="H8" s="69">
        <v>211</v>
      </c>
      <c r="I8" s="40">
        <v>478</v>
      </c>
      <c r="J8" s="40">
        <v>249</v>
      </c>
      <c r="K8" s="78"/>
      <c r="L8" s="78"/>
      <c r="M8" s="78"/>
      <c r="N8" s="78"/>
    </row>
    <row r="9" spans="1:14">
      <c r="A9" s="57">
        <v>41153</v>
      </c>
      <c r="B9" s="58">
        <v>2.7905336326308428E-2</v>
      </c>
      <c r="C9" s="59">
        <v>1.8129388679488878E-2</v>
      </c>
      <c r="D9" s="69">
        <v>277.99269331585845</v>
      </c>
      <c r="E9" s="69">
        <v>166.35225</v>
      </c>
      <c r="F9" s="69">
        <v>255.5</v>
      </c>
      <c r="G9" s="69">
        <v>785</v>
      </c>
      <c r="H9" s="69">
        <v>198</v>
      </c>
      <c r="I9" s="40">
        <v>422</v>
      </c>
      <c r="J9" s="40">
        <v>195</v>
      </c>
      <c r="K9" s="78"/>
      <c r="L9" s="78"/>
      <c r="M9" s="78"/>
      <c r="N9" s="78"/>
    </row>
    <row r="10" spans="1:14">
      <c r="A10" s="57">
        <v>41244</v>
      </c>
      <c r="B10" s="58">
        <v>2.5000000000000001E-2</v>
      </c>
      <c r="C10" s="59">
        <v>1.37936282268738E-2</v>
      </c>
      <c r="D10" s="69">
        <v>274.29931417112294</v>
      </c>
      <c r="E10" s="69">
        <v>170.40555978260869</v>
      </c>
      <c r="F10" s="69">
        <v>253.41</v>
      </c>
      <c r="G10" s="69">
        <v>801</v>
      </c>
      <c r="H10" s="69">
        <v>205</v>
      </c>
      <c r="I10" s="40">
        <v>400</v>
      </c>
      <c r="J10" s="40">
        <v>187</v>
      </c>
      <c r="K10" s="78"/>
      <c r="L10" s="78"/>
      <c r="M10" s="78"/>
      <c r="N10" s="78"/>
    </row>
    <row r="11" spans="1:14">
      <c r="A11" s="57">
        <v>41334</v>
      </c>
      <c r="B11" s="58">
        <v>3.2708889474778013E-2</v>
      </c>
      <c r="C11" s="59">
        <v>1.8840812121898587E-2</v>
      </c>
      <c r="D11" s="69">
        <v>271.7726692682927</v>
      </c>
      <c r="E11" s="69">
        <v>166.52587709497206</v>
      </c>
      <c r="F11" s="69">
        <v>250.67</v>
      </c>
      <c r="G11" s="69">
        <v>799</v>
      </c>
      <c r="H11" s="69">
        <v>198</v>
      </c>
      <c r="I11" s="40">
        <v>387</v>
      </c>
      <c r="J11" s="40">
        <v>208</v>
      </c>
      <c r="K11" s="40">
        <v>49884</v>
      </c>
      <c r="L11" s="40">
        <v>53052.833500000008</v>
      </c>
      <c r="M11" s="78"/>
      <c r="N11" s="78"/>
    </row>
    <row r="12" spans="1:14">
      <c r="A12" s="57">
        <v>41426</v>
      </c>
      <c r="B12" s="58">
        <v>2.8028416885693686E-2</v>
      </c>
      <c r="C12" s="59">
        <v>1.4999999999999999E-2</v>
      </c>
      <c r="D12" s="69">
        <v>271.41955479289942</v>
      </c>
      <c r="E12" s="69">
        <v>158.98825146198831</v>
      </c>
      <c r="F12" s="69">
        <v>249.03</v>
      </c>
      <c r="G12" s="69">
        <v>804</v>
      </c>
      <c r="H12" s="69">
        <v>192</v>
      </c>
      <c r="I12" s="40">
        <v>412</v>
      </c>
      <c r="J12" s="40">
        <v>224</v>
      </c>
      <c r="K12" s="40">
        <v>35336</v>
      </c>
      <c r="L12" s="40">
        <v>51535.894249999998</v>
      </c>
      <c r="M12" s="78"/>
      <c r="N12" s="78"/>
    </row>
    <row r="13" spans="1:14">
      <c r="A13" s="57">
        <v>41518</v>
      </c>
      <c r="B13" s="58">
        <v>2.4428684626820907E-2</v>
      </c>
      <c r="C13" s="59">
        <v>1.6E-2</v>
      </c>
      <c r="D13" s="69">
        <v>264.58006258849559</v>
      </c>
      <c r="E13" s="69">
        <v>156.61939086294416</v>
      </c>
      <c r="F13" s="69">
        <v>242.98</v>
      </c>
      <c r="G13" s="69">
        <v>851</v>
      </c>
      <c r="H13" s="69">
        <v>219</v>
      </c>
      <c r="I13" s="40">
        <v>357</v>
      </c>
      <c r="J13" s="40">
        <v>215</v>
      </c>
      <c r="K13" s="40">
        <v>36153</v>
      </c>
      <c r="L13" s="40">
        <v>51641.849000000002</v>
      </c>
      <c r="M13" s="78"/>
      <c r="N13" s="78"/>
    </row>
    <row r="14" spans="1:14">
      <c r="A14" s="57">
        <v>41609</v>
      </c>
      <c r="B14" s="58">
        <v>2.8886493151151882E-2</v>
      </c>
      <c r="C14" s="59">
        <v>1.4999999999999999E-2</v>
      </c>
      <c r="D14" s="69">
        <v>267.28312027484145</v>
      </c>
      <c r="E14" s="69">
        <v>149.87282741116749</v>
      </c>
      <c r="F14" s="69">
        <v>243.71</v>
      </c>
      <c r="G14" s="69">
        <v>882</v>
      </c>
      <c r="H14" s="69">
        <v>229</v>
      </c>
      <c r="I14" s="40">
        <v>430</v>
      </c>
      <c r="J14" s="40">
        <v>192</v>
      </c>
      <c r="K14" s="40">
        <v>39418</v>
      </c>
      <c r="L14" s="40">
        <v>51579.461499999998</v>
      </c>
      <c r="M14" s="78"/>
      <c r="N14" s="78"/>
    </row>
    <row r="15" spans="1:14">
      <c r="A15" s="57">
        <v>41699</v>
      </c>
      <c r="B15" s="58">
        <v>2.5829411237335842E-2</v>
      </c>
      <c r="C15" s="59">
        <v>1.6E-2</v>
      </c>
      <c r="D15" s="69">
        <v>263.1471629958678</v>
      </c>
      <c r="E15" s="69">
        <v>152.06825373134328</v>
      </c>
      <c r="F15" s="69">
        <v>241.27</v>
      </c>
      <c r="G15" s="69">
        <v>1007</v>
      </c>
      <c r="H15" s="69">
        <v>229</v>
      </c>
      <c r="I15" s="40">
        <v>315</v>
      </c>
      <c r="J15" s="40">
        <v>220</v>
      </c>
      <c r="K15" s="40">
        <v>47487</v>
      </c>
      <c r="L15" s="40">
        <v>51713.669500000004</v>
      </c>
      <c r="M15" s="78"/>
      <c r="N15" s="78"/>
    </row>
    <row r="16" spans="1:14">
      <c r="A16" s="57">
        <v>41791</v>
      </c>
      <c r="B16" s="58">
        <v>2.7761812590802348E-2</v>
      </c>
      <c r="C16" s="59">
        <v>1.7999999999999999E-2</v>
      </c>
      <c r="D16" s="69">
        <v>263.04722454229432</v>
      </c>
      <c r="E16" s="69">
        <v>148.4017659574468</v>
      </c>
      <c r="F16" s="69">
        <v>240.29</v>
      </c>
      <c r="G16" s="69">
        <v>894</v>
      </c>
      <c r="H16" s="69">
        <v>223</v>
      </c>
      <c r="I16" s="40">
        <v>351</v>
      </c>
      <c r="J16" s="40">
        <v>202</v>
      </c>
      <c r="K16" s="40">
        <v>34743</v>
      </c>
      <c r="L16" s="40">
        <v>52846.359174999998</v>
      </c>
      <c r="M16" s="78"/>
      <c r="N16" s="78"/>
    </row>
    <row r="17" spans="1:14">
      <c r="A17" s="57">
        <v>41883</v>
      </c>
      <c r="B17" s="58">
        <v>2.6416258965078043E-2</v>
      </c>
      <c r="C17" s="59">
        <v>9.5038079798743791E-3</v>
      </c>
      <c r="D17" s="69">
        <v>265.72565146055433</v>
      </c>
      <c r="E17" s="69">
        <v>149.56206451612903</v>
      </c>
      <c r="F17" s="69">
        <v>243.13</v>
      </c>
      <c r="G17" s="69">
        <v>973</v>
      </c>
      <c r="H17" s="69">
        <v>226</v>
      </c>
      <c r="I17" s="40">
        <v>364</v>
      </c>
      <c r="J17" s="40">
        <v>335</v>
      </c>
      <c r="K17" s="40">
        <v>35364</v>
      </c>
      <c r="L17" s="40">
        <v>53444.969174999998</v>
      </c>
      <c r="M17" s="78"/>
      <c r="N17" s="78"/>
    </row>
    <row r="18" spans="1:14">
      <c r="A18" s="57">
        <v>41974</v>
      </c>
      <c r="B18" s="58">
        <v>2.1999999999999999E-2</v>
      </c>
      <c r="C18" s="58">
        <v>2E-3</v>
      </c>
      <c r="D18" s="69">
        <v>270.30319844807468</v>
      </c>
      <c r="E18" s="69">
        <v>148.53392696629214</v>
      </c>
      <c r="F18" s="69">
        <v>246.96</v>
      </c>
      <c r="G18" s="69">
        <v>895</v>
      </c>
      <c r="H18" s="69">
        <v>216</v>
      </c>
      <c r="I18" s="40">
        <v>312</v>
      </c>
      <c r="J18" s="40">
        <v>176</v>
      </c>
      <c r="K18" s="40">
        <v>36710</v>
      </c>
      <c r="L18" s="40">
        <v>53675.362424999999</v>
      </c>
      <c r="M18" s="78"/>
      <c r="N18" s="78"/>
    </row>
    <row r="19" spans="1:14">
      <c r="A19" s="57">
        <v>42064</v>
      </c>
      <c r="B19" s="58">
        <v>1.9E-2</v>
      </c>
      <c r="C19" s="58">
        <v>-5.0000000000000001E-3</v>
      </c>
      <c r="D19" s="69">
        <v>268</v>
      </c>
      <c r="E19" s="69">
        <v>146</v>
      </c>
      <c r="F19" s="69">
        <v>244.41</v>
      </c>
      <c r="G19" s="69">
        <v>1040</v>
      </c>
      <c r="H19" s="69">
        <v>257</v>
      </c>
      <c r="I19" s="40">
        <v>279</v>
      </c>
      <c r="J19" s="40">
        <v>189</v>
      </c>
      <c r="K19" s="40">
        <v>47513</v>
      </c>
      <c r="L19" s="40">
        <v>53222.869424999997</v>
      </c>
      <c r="M19" s="78"/>
      <c r="N19" s="78"/>
    </row>
    <row r="20" spans="1:14">
      <c r="A20" s="57">
        <v>42156</v>
      </c>
      <c r="B20" s="58">
        <v>2.7E-2</v>
      </c>
      <c r="C20" s="58">
        <v>-1.2E-2</v>
      </c>
      <c r="D20" s="69">
        <v>269</v>
      </c>
      <c r="E20" s="69">
        <v>149</v>
      </c>
      <c r="F20" s="69">
        <v>245.79</v>
      </c>
      <c r="G20" s="69">
        <v>1046</v>
      </c>
      <c r="H20" s="69">
        <v>245</v>
      </c>
      <c r="I20" s="40">
        <v>336</v>
      </c>
      <c r="J20" s="40">
        <v>179</v>
      </c>
      <c r="K20" s="40">
        <v>34503</v>
      </c>
      <c r="L20" s="40">
        <v>53222.869249999996</v>
      </c>
      <c r="M20" s="78"/>
      <c r="N20" s="78"/>
    </row>
    <row r="21" spans="1:14">
      <c r="A21" s="57">
        <v>42248</v>
      </c>
      <c r="B21" s="58">
        <v>2.5999999999999999E-2</v>
      </c>
      <c r="C21" s="58">
        <v>-8.0000000000000002E-3</v>
      </c>
      <c r="D21" s="69">
        <v>269</v>
      </c>
      <c r="E21" s="69">
        <v>156</v>
      </c>
      <c r="F21" s="69">
        <v>247.97</v>
      </c>
      <c r="G21" s="69">
        <v>1080</v>
      </c>
      <c r="H21" s="69">
        <v>230</v>
      </c>
      <c r="I21" s="40">
        <v>368</v>
      </c>
      <c r="J21" s="40">
        <v>233</v>
      </c>
      <c r="K21" s="40">
        <v>36440</v>
      </c>
      <c r="L21" s="40">
        <v>52745.864999999998</v>
      </c>
      <c r="M21" s="78"/>
      <c r="N21" s="78"/>
    </row>
    <row r="22" spans="1:14">
      <c r="A22" s="57">
        <v>42339</v>
      </c>
      <c r="B22" s="58">
        <v>2.3E-2</v>
      </c>
      <c r="C22" s="58">
        <v>-1.6E-2</v>
      </c>
      <c r="D22" s="69">
        <v>269</v>
      </c>
      <c r="E22" s="69">
        <v>161</v>
      </c>
      <c r="F22" s="69">
        <v>248.46</v>
      </c>
      <c r="G22" s="69">
        <v>1109</v>
      </c>
      <c r="H22" s="69">
        <v>248</v>
      </c>
      <c r="I22" s="40">
        <v>296</v>
      </c>
      <c r="J22" s="40">
        <v>179</v>
      </c>
      <c r="K22" s="40">
        <v>39540</v>
      </c>
      <c r="L22" s="40">
        <v>53578.206999999995</v>
      </c>
      <c r="M22" s="78"/>
      <c r="N22" s="78"/>
    </row>
    <row r="23" spans="1:14">
      <c r="A23" s="57">
        <v>42430</v>
      </c>
      <c r="B23" s="58">
        <v>3.4000000000000002E-2</v>
      </c>
      <c r="C23" s="58">
        <v>-6.0000000000000001E-3</v>
      </c>
      <c r="D23" s="69">
        <v>272</v>
      </c>
      <c r="E23" s="69">
        <v>157</v>
      </c>
      <c r="F23" s="69">
        <v>250.89</v>
      </c>
      <c r="G23" s="69">
        <v>1099</v>
      </c>
      <c r="H23" s="69">
        <v>245</v>
      </c>
      <c r="I23" s="40">
        <v>296</v>
      </c>
      <c r="J23" s="40">
        <v>197</v>
      </c>
      <c r="K23" s="40">
        <v>46884</v>
      </c>
      <c r="L23" s="40">
        <v>52849.970249999998</v>
      </c>
      <c r="M23" s="78"/>
      <c r="N23" s="78"/>
    </row>
    <row r="24" spans="1:14">
      <c r="A24" s="57">
        <v>42522</v>
      </c>
      <c r="B24" s="58">
        <v>3.9E-2</v>
      </c>
      <c r="C24" s="58">
        <v>-2E-3</v>
      </c>
      <c r="D24" s="69">
        <v>270</v>
      </c>
      <c r="E24" s="69">
        <v>151</v>
      </c>
      <c r="F24" s="69">
        <v>248.89</v>
      </c>
      <c r="G24" s="69">
        <v>1156</v>
      </c>
      <c r="H24" s="69">
        <v>240</v>
      </c>
      <c r="I24" s="40">
        <v>306</v>
      </c>
      <c r="J24" s="40">
        <v>210</v>
      </c>
      <c r="K24" s="40">
        <v>35298</v>
      </c>
      <c r="L24" s="40">
        <v>52581.851750000002</v>
      </c>
      <c r="M24" s="78"/>
      <c r="N24" s="78"/>
    </row>
    <row r="25" spans="1:14">
      <c r="A25" s="57">
        <v>42614</v>
      </c>
      <c r="B25" s="58">
        <v>5.8999999999999997E-2</v>
      </c>
      <c r="C25" s="58">
        <v>1.2E-2</v>
      </c>
      <c r="D25" s="69">
        <v>270</v>
      </c>
      <c r="E25" s="69">
        <v>142</v>
      </c>
      <c r="F25" s="69">
        <v>247.04</v>
      </c>
      <c r="G25" s="69">
        <v>1167</v>
      </c>
      <c r="H25" s="69">
        <v>261</v>
      </c>
      <c r="I25" s="40">
        <v>354</v>
      </c>
      <c r="J25" s="40">
        <v>221</v>
      </c>
      <c r="K25" s="40">
        <v>33234</v>
      </c>
      <c r="L25" s="40">
        <v>53115.168250000002</v>
      </c>
      <c r="M25" s="78"/>
      <c r="N25" s="78"/>
    </row>
    <row r="26" spans="1:14">
      <c r="A26" s="57">
        <v>42705</v>
      </c>
      <c r="B26" s="58">
        <v>6.4000000000000001E-2</v>
      </c>
      <c r="C26" s="58">
        <v>0.01</v>
      </c>
      <c r="D26" s="69">
        <v>269</v>
      </c>
      <c r="E26" s="69">
        <v>145</v>
      </c>
      <c r="F26" s="69">
        <v>247.37</v>
      </c>
      <c r="G26" s="69">
        <v>1180</v>
      </c>
      <c r="H26" s="69">
        <v>249</v>
      </c>
      <c r="I26" s="40">
        <v>303</v>
      </c>
      <c r="J26" s="40">
        <v>209</v>
      </c>
      <c r="K26" s="40">
        <v>37384</v>
      </c>
      <c r="L26" s="40">
        <v>50885.045749999997</v>
      </c>
      <c r="M26" s="78"/>
      <c r="N26" s="78"/>
    </row>
    <row r="27" spans="1:14">
      <c r="A27" s="57">
        <v>42795</v>
      </c>
      <c r="B27" s="58">
        <v>7.9000000000000001E-2</v>
      </c>
      <c r="C27" s="58">
        <v>2.1999999999999999E-2</v>
      </c>
      <c r="D27" s="69">
        <v>269</v>
      </c>
      <c r="E27" s="69">
        <v>147</v>
      </c>
      <c r="F27" s="69">
        <v>247.64</v>
      </c>
      <c r="G27" s="69">
        <v>1265</v>
      </c>
      <c r="H27" s="69">
        <v>254</v>
      </c>
      <c r="I27" s="40">
        <v>299</v>
      </c>
      <c r="J27" s="40">
        <v>227</v>
      </c>
      <c r="K27" s="40">
        <v>43015</v>
      </c>
      <c r="L27" s="40">
        <v>50183.164250000002</v>
      </c>
      <c r="M27" s="40">
        <v>16961990.690000001</v>
      </c>
      <c r="N27" s="40">
        <v>1052</v>
      </c>
    </row>
    <row r="28" spans="1:14">
      <c r="A28" s="57">
        <v>42887</v>
      </c>
      <c r="B28" s="58">
        <v>8.4000000000000005E-2</v>
      </c>
      <c r="C28" s="58">
        <v>0.04</v>
      </c>
      <c r="D28" s="69">
        <v>268</v>
      </c>
      <c r="E28" s="69">
        <v>147.24558474576273</v>
      </c>
      <c r="F28" s="69">
        <v>247.35663012133259</v>
      </c>
      <c r="G28" s="69">
        <v>1310</v>
      </c>
      <c r="H28" s="69">
        <v>269</v>
      </c>
      <c r="I28" s="40">
        <v>327</v>
      </c>
      <c r="J28" s="40">
        <v>224</v>
      </c>
      <c r="K28" s="40">
        <v>36565</v>
      </c>
      <c r="L28" s="40">
        <v>51580.858999999997</v>
      </c>
      <c r="M28" s="40">
        <v>17336604.190000001</v>
      </c>
      <c r="N28" s="40">
        <v>1051</v>
      </c>
    </row>
    <row r="29" spans="1:14">
      <c r="A29" s="57">
        <v>42979</v>
      </c>
      <c r="B29" s="59">
        <v>7.5999999999999998E-2</v>
      </c>
      <c r="C29" s="59">
        <v>4.2000000000000003E-2</v>
      </c>
      <c r="D29" s="69">
        <v>268</v>
      </c>
      <c r="E29" s="69">
        <v>157.51383035714287</v>
      </c>
      <c r="F29" s="69">
        <v>249.15971128435265</v>
      </c>
      <c r="G29" s="131">
        <v>1339</v>
      </c>
      <c r="H29" s="69">
        <v>250</v>
      </c>
      <c r="I29" s="40">
        <v>309</v>
      </c>
      <c r="J29" s="40">
        <v>241</v>
      </c>
      <c r="K29" s="40">
        <v>34846</v>
      </c>
      <c r="L29" s="40">
        <v>51693.443999999996</v>
      </c>
      <c r="M29" s="40">
        <v>16710305.699999999</v>
      </c>
      <c r="N29" s="40">
        <v>1033</v>
      </c>
    </row>
    <row r="30" spans="1:14">
      <c r="A30" s="57">
        <v>43070</v>
      </c>
      <c r="B30" s="58">
        <v>6.9000000000000006E-2</v>
      </c>
      <c r="C30" s="58">
        <v>4.1000000000000002E-2</v>
      </c>
      <c r="D30" s="99">
        <v>269.31523270897827</v>
      </c>
      <c r="E30" s="127">
        <v>152.9178482142857</v>
      </c>
      <c r="F30" s="99">
        <v>250.21878681531777</v>
      </c>
      <c r="G30" s="131">
        <v>1329</v>
      </c>
      <c r="H30" s="69">
        <v>253</v>
      </c>
      <c r="I30" s="40">
        <v>275</v>
      </c>
      <c r="J30" s="40">
        <v>222</v>
      </c>
      <c r="K30" s="40">
        <v>41513</v>
      </c>
      <c r="L30" s="40">
        <v>54766.636749999998</v>
      </c>
      <c r="M30" s="60">
        <v>16912406.84</v>
      </c>
      <c r="N30" s="60">
        <v>1041</v>
      </c>
    </row>
    <row r="31" spans="1:14">
      <c r="A31" s="57">
        <v>43160</v>
      </c>
      <c r="B31" s="61">
        <v>7.4999999999999997E-2</v>
      </c>
      <c r="C31" s="61">
        <v>4.3999999999999997E-2</v>
      </c>
      <c r="D31" s="99">
        <v>273.37811781157274</v>
      </c>
      <c r="E31" s="127">
        <v>154.94489814814816</v>
      </c>
      <c r="F31" s="99">
        <v>253.94766771054216</v>
      </c>
      <c r="G31" s="131">
        <v>1386</v>
      </c>
      <c r="H31" s="69">
        <v>248</v>
      </c>
      <c r="I31" s="40">
        <v>255</v>
      </c>
      <c r="J31" s="79">
        <f>193+43+19</f>
        <v>255</v>
      </c>
      <c r="K31" s="7">
        <v>46823</v>
      </c>
      <c r="L31" s="7">
        <v>55550.087249999997</v>
      </c>
      <c r="M31" s="62">
        <v>17495637.710000001</v>
      </c>
      <c r="N31" s="62">
        <v>1038</v>
      </c>
    </row>
    <row r="32" spans="1:14">
      <c r="A32" s="57">
        <v>43252</v>
      </c>
      <c r="B32" s="58">
        <v>5.5E-2</v>
      </c>
      <c r="C32" s="58">
        <v>2.5999999999999999E-2</v>
      </c>
      <c r="D32" s="99">
        <v>274.911</v>
      </c>
      <c r="E32" s="127">
        <v>161.29900000000001</v>
      </c>
      <c r="F32" s="99">
        <v>256.75870676691733</v>
      </c>
      <c r="G32" s="54">
        <v>1341</v>
      </c>
      <c r="H32" s="69">
        <v>253</v>
      </c>
      <c r="I32" s="40">
        <v>282</v>
      </c>
      <c r="J32" s="78">
        <f>183+64+31</f>
        <v>278</v>
      </c>
      <c r="K32" s="40">
        <v>38722</v>
      </c>
      <c r="L32" s="40">
        <v>53708.496500000001</v>
      </c>
      <c r="M32" s="60">
        <v>17759752</v>
      </c>
      <c r="N32" s="60">
        <v>1032</v>
      </c>
    </row>
    <row r="33" spans="1:14">
      <c r="A33" s="57">
        <v>43344</v>
      </c>
      <c r="B33" s="63">
        <v>3.9E-2</v>
      </c>
      <c r="C33" s="63">
        <v>2.4E-2</v>
      </c>
      <c r="D33" s="99">
        <v>280</v>
      </c>
      <c r="E33" s="128">
        <v>149.953</v>
      </c>
      <c r="F33" s="99">
        <v>259.47934083450542</v>
      </c>
      <c r="G33" s="126">
        <v>1352</v>
      </c>
      <c r="H33" s="54">
        <v>257</v>
      </c>
      <c r="I33" s="54">
        <v>298</v>
      </c>
      <c r="J33" s="78">
        <f>196+21+77</f>
        <v>294</v>
      </c>
      <c r="K33" s="54">
        <v>33123</v>
      </c>
      <c r="L33" s="54">
        <v>52075.177000000003</v>
      </c>
      <c r="M33" s="64">
        <v>17468841.670000002</v>
      </c>
      <c r="N33" s="64">
        <v>1032</v>
      </c>
    </row>
    <row r="34" spans="1:14">
      <c r="A34" s="57">
        <v>43435</v>
      </c>
      <c r="B34" s="63">
        <v>2.5999999999999999E-2</v>
      </c>
      <c r="C34" s="63">
        <v>2.5000000000000001E-2</v>
      </c>
      <c r="D34" s="99">
        <v>279</v>
      </c>
      <c r="E34" s="128">
        <v>147.363</v>
      </c>
      <c r="F34" s="99">
        <v>259</v>
      </c>
      <c r="G34" s="126">
        <v>1404</v>
      </c>
      <c r="H34" s="54">
        <v>288</v>
      </c>
      <c r="I34" s="54">
        <v>327</v>
      </c>
      <c r="J34" s="78">
        <v>185</v>
      </c>
      <c r="K34" s="54">
        <v>41148</v>
      </c>
      <c r="L34" s="54">
        <v>51350.014750000002</v>
      </c>
      <c r="M34" s="64">
        <v>17182449</v>
      </c>
      <c r="N34" s="64">
        <v>1017</v>
      </c>
    </row>
    <row r="35" spans="1:14">
      <c r="A35" s="57">
        <v>43525</v>
      </c>
      <c r="B35" s="92">
        <v>2E-3</v>
      </c>
      <c r="C35" s="92">
        <v>1.2999999999999999E-2</v>
      </c>
      <c r="D35" s="99">
        <v>282.52405409629625</v>
      </c>
      <c r="E35" s="129">
        <v>147.2389705882353</v>
      </c>
      <c r="F35" s="99">
        <v>260.8502606594098</v>
      </c>
      <c r="G35" s="126">
        <v>1359</v>
      </c>
      <c r="H35" s="93">
        <v>311</v>
      </c>
      <c r="I35" s="19">
        <v>262</v>
      </c>
      <c r="J35" s="19">
        <v>248</v>
      </c>
      <c r="K35" s="65">
        <v>44663</v>
      </c>
      <c r="L35" s="65">
        <v>51550.182500000003</v>
      </c>
      <c r="M35" s="52">
        <v>17414440</v>
      </c>
      <c r="N35" s="52">
        <v>1022</v>
      </c>
    </row>
    <row r="36" spans="1:14">
      <c r="A36" s="57">
        <v>43617</v>
      </c>
      <c r="B36" s="125">
        <v>1.2E-2</v>
      </c>
      <c r="C36" s="125">
        <v>1.7999999999999999E-2</v>
      </c>
      <c r="D36" s="99">
        <v>290.53227275243074</v>
      </c>
      <c r="E36" s="129">
        <v>145.40267175572521</v>
      </c>
      <c r="F36" s="99">
        <v>265.89797076946519</v>
      </c>
      <c r="G36" s="126">
        <v>1257</v>
      </c>
      <c r="H36" s="93">
        <v>287</v>
      </c>
      <c r="I36" s="93">
        <v>350</v>
      </c>
      <c r="J36" s="93">
        <v>306</v>
      </c>
      <c r="K36" s="65">
        <v>38705</v>
      </c>
      <c r="L36" s="65">
        <v>51936</v>
      </c>
      <c r="M36" s="52">
        <v>17526816</v>
      </c>
      <c r="N36" s="52">
        <v>1005</v>
      </c>
    </row>
    <row r="37" spans="1:14">
      <c r="A37" s="57">
        <v>43709</v>
      </c>
      <c r="B37" s="125">
        <v>1.6E-2</v>
      </c>
      <c r="C37" s="125">
        <v>1.0999999999999999E-2</v>
      </c>
      <c r="D37" s="99">
        <v>288.64018122126441</v>
      </c>
      <c r="E37" s="130">
        <v>147.75936842105264</v>
      </c>
      <c r="F37" s="99">
        <v>263.35548625401179</v>
      </c>
      <c r="G37" s="126">
        <v>1089</v>
      </c>
      <c r="H37" s="19">
        <v>265</v>
      </c>
      <c r="I37" s="19">
        <v>365</v>
      </c>
      <c r="J37" s="19">
        <v>299</v>
      </c>
      <c r="K37" s="65">
        <v>34334</v>
      </c>
      <c r="L37" s="65">
        <v>48862</v>
      </c>
      <c r="M37" s="52">
        <v>16349194</v>
      </c>
      <c r="N37" s="80">
        <v>984</v>
      </c>
    </row>
    <row r="38" spans="1:14">
      <c r="A38" s="57">
        <v>43800</v>
      </c>
      <c r="B38" s="125">
        <v>2.5000000000000001E-2</v>
      </c>
      <c r="C38" s="125">
        <v>2.1000000000000001E-2</v>
      </c>
      <c r="D38" s="128">
        <v>291.59699999999998</v>
      </c>
      <c r="E38" s="130">
        <v>152.422</v>
      </c>
      <c r="F38" s="128">
        <v>265.84327227937979</v>
      </c>
      <c r="G38" s="128">
        <v>844</v>
      </c>
      <c r="H38" s="19">
        <v>187</v>
      </c>
      <c r="I38" s="19">
        <v>362</v>
      </c>
      <c r="J38" s="19">
        <v>366</v>
      </c>
      <c r="K38" s="65">
        <v>31341</v>
      </c>
      <c r="L38" s="65">
        <v>51323</v>
      </c>
      <c r="M38" s="52">
        <v>15645524</v>
      </c>
      <c r="N38" s="80">
        <v>961</v>
      </c>
    </row>
    <row r="39" spans="1:14">
      <c r="A39" s="57">
        <v>43891</v>
      </c>
      <c r="B39" s="125">
        <v>2.1999999999999999E-2</v>
      </c>
      <c r="C39" s="125">
        <v>1.7999999999999999E-2</v>
      </c>
      <c r="D39" s="128">
        <v>293.52100000000002</v>
      </c>
      <c r="E39" s="130">
        <v>149.44800000000001</v>
      </c>
      <c r="F39" s="128">
        <v>266.64770690888298</v>
      </c>
      <c r="G39" s="54">
        <v>1236</v>
      </c>
      <c r="H39" s="19">
        <v>306</v>
      </c>
      <c r="I39" s="19">
        <v>377</v>
      </c>
      <c r="J39" s="19">
        <v>247</v>
      </c>
      <c r="K39" s="65">
        <v>46723</v>
      </c>
      <c r="L39" s="65">
        <v>51837</v>
      </c>
      <c r="M39" s="52">
        <v>14731573</v>
      </c>
      <c r="N39" s="80">
        <v>947</v>
      </c>
    </row>
    <row r="40" spans="1:14">
      <c r="A40" s="57">
        <v>43983</v>
      </c>
      <c r="B40" s="125">
        <v>2E-3</v>
      </c>
      <c r="C40" s="125">
        <v>-3.0000000000000001E-3</v>
      </c>
      <c r="D40" s="128">
        <v>293.411</v>
      </c>
      <c r="E40" s="130">
        <v>148.042</v>
      </c>
      <c r="F40" s="128">
        <v>266.86948749644802</v>
      </c>
      <c r="G40" s="54">
        <v>996</v>
      </c>
      <c r="H40" s="19">
        <v>285</v>
      </c>
      <c r="I40" s="19">
        <v>308</v>
      </c>
      <c r="J40" s="19">
        <v>147</v>
      </c>
      <c r="K40" s="65">
        <v>46421</v>
      </c>
      <c r="L40" s="65">
        <v>41883</v>
      </c>
      <c r="M40" s="52">
        <v>15082373</v>
      </c>
      <c r="N40" s="80">
        <v>944</v>
      </c>
    </row>
    <row r="41" spans="1:14">
      <c r="A41" s="57">
        <v>44075</v>
      </c>
      <c r="B41" s="125">
        <v>-4.0000000000000001E-3</v>
      </c>
      <c r="C41" s="125">
        <v>-1.7000000000000001E-2</v>
      </c>
      <c r="D41" s="128">
        <v>300.43</v>
      </c>
      <c r="E41" s="130">
        <v>150.352</v>
      </c>
      <c r="F41" s="128">
        <v>273.869433093525</v>
      </c>
      <c r="G41" s="54">
        <v>923</v>
      </c>
      <c r="H41" s="19">
        <v>277</v>
      </c>
      <c r="I41" s="19">
        <v>450</v>
      </c>
      <c r="J41" s="19">
        <v>271</v>
      </c>
      <c r="K41" s="65">
        <v>30274</v>
      </c>
      <c r="L41" s="65">
        <v>44258</v>
      </c>
      <c r="M41" s="52">
        <v>14548872</v>
      </c>
      <c r="N41" s="80">
        <v>923</v>
      </c>
    </row>
    <row r="42" spans="1:14">
      <c r="A42" s="57">
        <v>44166</v>
      </c>
      <c r="B42" s="125">
        <v>4.0000000000000001E-3</v>
      </c>
      <c r="C42" s="125">
        <v>-2E-3</v>
      </c>
      <c r="D42" s="128">
        <v>313.19200000000001</v>
      </c>
      <c r="E42" s="130">
        <v>154.46700000000001</v>
      </c>
      <c r="F42" s="128">
        <v>285.36844117647098</v>
      </c>
      <c r="G42" s="54">
        <v>870</v>
      </c>
      <c r="H42" s="19">
        <v>259</v>
      </c>
      <c r="I42" s="19">
        <v>395</v>
      </c>
      <c r="J42" s="19">
        <v>360</v>
      </c>
      <c r="K42" s="65">
        <v>42664</v>
      </c>
      <c r="L42" s="65">
        <v>48734</v>
      </c>
      <c r="M42" s="52">
        <v>14390832</v>
      </c>
      <c r="N42" s="80">
        <v>901</v>
      </c>
    </row>
    <row r="43" spans="1:14">
      <c r="A43" s="57">
        <v>44256</v>
      </c>
      <c r="B43" s="125">
        <v>4.0000000000000001E-3</v>
      </c>
      <c r="C43" s="125">
        <v>-2E-3</v>
      </c>
      <c r="D43" s="128">
        <v>323.62539545519201</v>
      </c>
      <c r="E43" s="130">
        <v>155.01618705036</v>
      </c>
      <c r="F43" s="128">
        <v>294.12586919607497</v>
      </c>
      <c r="G43" s="54">
        <v>1098</v>
      </c>
      <c r="H43" s="19">
        <v>211</v>
      </c>
      <c r="I43" s="19">
        <v>340</v>
      </c>
      <c r="J43" s="19">
        <v>223</v>
      </c>
      <c r="K43" s="65">
        <v>42905</v>
      </c>
      <c r="L43" s="65">
        <v>49382</v>
      </c>
      <c r="M43" s="52">
        <v>14083528</v>
      </c>
      <c r="N43" s="80">
        <v>891</v>
      </c>
    </row>
    <row r="44" spans="1:14">
      <c r="A44" s="57">
        <v>44348</v>
      </c>
      <c r="B44" s="125">
        <v>3.5999999999999997E-2</v>
      </c>
      <c r="C44" s="125">
        <v>3.5999999999999997E-2</v>
      </c>
      <c r="D44" s="128">
        <v>332.43728021614697</v>
      </c>
      <c r="E44" s="130">
        <v>161.828729641694</v>
      </c>
      <c r="F44" s="128">
        <v>302.98858459722101</v>
      </c>
      <c r="G44" s="54">
        <v>1174</v>
      </c>
      <c r="H44" s="19">
        <v>234</v>
      </c>
      <c r="I44" s="19">
        <v>375</v>
      </c>
      <c r="J44" s="19">
        <v>316</v>
      </c>
      <c r="K44" s="65">
        <v>39044</v>
      </c>
      <c r="L44" s="65">
        <v>44869</v>
      </c>
      <c r="M44" s="52">
        <v>13604935.189999999</v>
      </c>
      <c r="N44" s="80">
        <v>874</v>
      </c>
    </row>
    <row r="45" spans="1:14">
      <c r="A45" s="57">
        <v>44440</v>
      </c>
      <c r="B45" s="125">
        <v>5.3999999999999999E-2</v>
      </c>
      <c r="C45" s="125">
        <v>0.05</v>
      </c>
      <c r="D45" s="128">
        <v>352.58476025429098</v>
      </c>
      <c r="E45" s="130">
        <v>167.36277966101699</v>
      </c>
      <c r="F45" s="128">
        <v>315.15471756365798</v>
      </c>
      <c r="G45" s="54">
        <v>1179</v>
      </c>
      <c r="H45" s="19">
        <v>248</v>
      </c>
      <c r="I45" s="19">
        <v>349</v>
      </c>
      <c r="J45" s="19">
        <v>245</v>
      </c>
      <c r="K45" s="65">
        <v>38015</v>
      </c>
      <c r="L45" s="65">
        <v>47350</v>
      </c>
      <c r="M45" s="52">
        <v>13572906</v>
      </c>
      <c r="N45" s="80">
        <v>882</v>
      </c>
    </row>
    <row r="46" spans="1:14">
      <c r="A46" s="57">
        <v>44531</v>
      </c>
      <c r="B46" s="125">
        <v>6.8000000000000005E-2</v>
      </c>
      <c r="C46" s="125">
        <v>0.06</v>
      </c>
      <c r="D46" s="128">
        <v>362.34475811788298</v>
      </c>
      <c r="E46" s="130">
        <v>168.953</v>
      </c>
      <c r="F46" s="128">
        <v>329.35397043043599</v>
      </c>
      <c r="G46" s="54">
        <v>1185</v>
      </c>
      <c r="H46" s="19">
        <v>261</v>
      </c>
      <c r="I46" s="19">
        <v>364</v>
      </c>
      <c r="J46" s="19">
        <v>239</v>
      </c>
      <c r="K46" s="65">
        <v>37198</v>
      </c>
      <c r="L46" s="65">
        <v>49290</v>
      </c>
      <c r="M46" s="52">
        <v>13289488</v>
      </c>
      <c r="N46" s="80">
        <v>876</v>
      </c>
    </row>
    <row r="47" spans="1:14">
      <c r="A47" s="57">
        <v>44621</v>
      </c>
      <c r="B47" s="125">
        <v>7.2999999999999995E-2</v>
      </c>
      <c r="C47" s="125">
        <v>6.7000000000000004E-2</v>
      </c>
      <c r="D47" s="128">
        <v>365.92725368939398</v>
      </c>
      <c r="E47" s="130">
        <v>171.289104477612</v>
      </c>
      <c r="F47" s="128">
        <v>332.48756103315799</v>
      </c>
      <c r="G47" s="54">
        <v>1355</v>
      </c>
      <c r="H47" s="19">
        <v>292</v>
      </c>
      <c r="I47" s="19">
        <v>326</v>
      </c>
      <c r="J47" s="19">
        <v>267</v>
      </c>
      <c r="K47" s="65">
        <v>49895</v>
      </c>
      <c r="L47" s="65">
        <v>50335</v>
      </c>
      <c r="M47" s="52">
        <v>12659745</v>
      </c>
      <c r="N47" s="80">
        <v>815</v>
      </c>
    </row>
    <row r="48" spans="1:14">
      <c r="A48" s="57">
        <v>44713</v>
      </c>
      <c r="B48" s="125">
        <v>0.108</v>
      </c>
      <c r="C48" s="125">
        <v>9.1999999999999998E-2</v>
      </c>
      <c r="D48" s="128">
        <v>374</v>
      </c>
      <c r="E48" s="130">
        <v>174.131</v>
      </c>
      <c r="F48" s="128">
        <v>340.36</v>
      </c>
      <c r="G48" s="54">
        <v>1331</v>
      </c>
      <c r="H48" s="19">
        <v>322</v>
      </c>
      <c r="I48" s="19">
        <v>270</v>
      </c>
      <c r="J48" s="19">
        <v>292</v>
      </c>
      <c r="K48" s="65">
        <v>33746</v>
      </c>
      <c r="L48" s="65">
        <v>48167</v>
      </c>
      <c r="M48" s="52">
        <v>12490913</v>
      </c>
      <c r="N48" s="80">
        <v>800</v>
      </c>
    </row>
    <row r="49" spans="1:14">
      <c r="A49" s="57">
        <v>44805</v>
      </c>
      <c r="B49" s="125">
        <v>0.113</v>
      </c>
      <c r="C49" s="125">
        <v>9.8000000000000004E-2</v>
      </c>
      <c r="D49" s="128">
        <v>385</v>
      </c>
      <c r="E49" s="130">
        <v>177.84800000000001</v>
      </c>
      <c r="F49" s="128">
        <v>347</v>
      </c>
      <c r="G49" s="54">
        <v>1347</v>
      </c>
      <c r="H49" s="19">
        <v>366</v>
      </c>
      <c r="I49" s="19">
        <v>337</v>
      </c>
      <c r="J49" s="19">
        <v>337</v>
      </c>
      <c r="K49" s="65">
        <v>38283</v>
      </c>
      <c r="L49" s="65">
        <v>45681</v>
      </c>
      <c r="M49" s="52">
        <v>12382715</v>
      </c>
      <c r="N49" s="80">
        <v>800</v>
      </c>
    </row>
    <row r="50" spans="1:14">
      <c r="A50" s="57">
        <v>44896</v>
      </c>
      <c r="B50" s="125">
        <v>9.7000000000000003E-2</v>
      </c>
      <c r="C50" s="125">
        <v>7.3999999999999996E-2</v>
      </c>
      <c r="D50" s="128">
        <v>388</v>
      </c>
      <c r="E50" s="130">
        <v>187</v>
      </c>
      <c r="F50" s="128">
        <v>348</v>
      </c>
      <c r="G50" s="54">
        <v>1541</v>
      </c>
      <c r="H50" s="19">
        <v>424</v>
      </c>
      <c r="I50" s="19">
        <v>330</v>
      </c>
      <c r="J50" s="19">
        <v>253</v>
      </c>
      <c r="K50" s="65">
        <v>36114</v>
      </c>
      <c r="L50" s="65">
        <v>46365</v>
      </c>
      <c r="M50" s="52">
        <v>12315233</v>
      </c>
      <c r="N50" s="80">
        <v>797</v>
      </c>
    </row>
    <row r="51" spans="1:14">
      <c r="A51" s="57">
        <v>44986</v>
      </c>
      <c r="B51" s="125">
        <v>0.108</v>
      </c>
      <c r="C51" s="125">
        <v>9.0999999999999998E-2</v>
      </c>
      <c r="D51" s="128">
        <v>388</v>
      </c>
      <c r="E51" s="130">
        <v>195</v>
      </c>
      <c r="F51" s="128">
        <v>348</v>
      </c>
      <c r="G51" s="54">
        <v>1394</v>
      </c>
      <c r="H51" s="19">
        <v>409</v>
      </c>
      <c r="I51" s="19">
        <v>326</v>
      </c>
      <c r="J51" s="19">
        <v>375</v>
      </c>
      <c r="K51" s="65">
        <v>48198</v>
      </c>
      <c r="L51" s="65">
        <v>47938</v>
      </c>
      <c r="M51" s="52">
        <v>12318608</v>
      </c>
      <c r="N51" s="80">
        <v>796</v>
      </c>
    </row>
    <row r="52" spans="1:14">
      <c r="A52" s="57">
        <v>45078</v>
      </c>
      <c r="B52" s="125">
        <v>9.5000000000000001E-2</v>
      </c>
      <c r="C52" s="125">
        <v>6.9000000000000006E-2</v>
      </c>
      <c r="D52" s="128">
        <v>393</v>
      </c>
      <c r="E52" s="130">
        <v>193</v>
      </c>
      <c r="F52" s="128">
        <v>349</v>
      </c>
      <c r="G52" s="54">
        <v>1294</v>
      </c>
      <c r="H52" s="19">
        <v>351</v>
      </c>
      <c r="I52" s="19">
        <v>307</v>
      </c>
      <c r="J52" s="19">
        <v>289</v>
      </c>
      <c r="K52" s="65">
        <v>41536</v>
      </c>
      <c r="L52" s="65">
        <v>48509</v>
      </c>
      <c r="M52" s="52">
        <v>12107599</v>
      </c>
      <c r="N52" s="80">
        <v>795</v>
      </c>
    </row>
    <row r="53" spans="1:14">
      <c r="A53" s="57">
        <v>45170</v>
      </c>
      <c r="B53" s="125">
        <v>8.5999999999999993E-2</v>
      </c>
      <c r="C53" s="125">
        <v>5.7000000000000002E-2</v>
      </c>
      <c r="D53" s="128">
        <v>385</v>
      </c>
      <c r="E53" s="130">
        <v>196</v>
      </c>
      <c r="F53" s="128">
        <v>343</v>
      </c>
      <c r="G53" s="54">
        <v>1205</v>
      </c>
      <c r="H53" s="19">
        <v>308</v>
      </c>
      <c r="I53" s="19">
        <v>310</v>
      </c>
      <c r="J53" s="19">
        <v>330</v>
      </c>
      <c r="K53" s="65">
        <v>30818</v>
      </c>
      <c r="L53" s="65">
        <v>44609</v>
      </c>
      <c r="M53" s="52">
        <v>11959430.720000001</v>
      </c>
      <c r="N53" s="80">
        <v>794</v>
      </c>
    </row>
    <row r="54" spans="1:14">
      <c r="A54" s="57">
        <v>45261</v>
      </c>
      <c r="B54" s="125">
        <v>0.08</v>
      </c>
      <c r="C54" s="125">
        <v>5.1999999999999998E-2</v>
      </c>
      <c r="D54" s="128">
        <v>379</v>
      </c>
      <c r="E54" s="130">
        <v>194</v>
      </c>
      <c r="F54" s="128">
        <v>339</v>
      </c>
      <c r="G54" s="54">
        <v>912</v>
      </c>
      <c r="H54" s="19">
        <v>259</v>
      </c>
      <c r="I54" s="19">
        <v>299</v>
      </c>
      <c r="J54" s="19">
        <v>437</v>
      </c>
      <c r="K54" s="65">
        <v>34878</v>
      </c>
      <c r="L54" s="65">
        <v>45560</v>
      </c>
      <c r="M54" s="52">
        <v>11957241</v>
      </c>
      <c r="N54" s="80">
        <v>795</v>
      </c>
    </row>
    <row r="55" spans="1:14">
      <c r="A55" s="138"/>
      <c r="B55" s="139"/>
      <c r="C55" s="139"/>
      <c r="D55" s="140"/>
      <c r="E55" s="141"/>
      <c r="F55" s="140"/>
      <c r="G55" s="140"/>
      <c r="H55" s="142"/>
      <c r="I55" s="142"/>
      <c r="J55" s="142"/>
      <c r="K55" s="143"/>
      <c r="L55" s="143"/>
      <c r="M55" s="144"/>
      <c r="N55" s="110"/>
    </row>
    <row r="56" spans="1:14">
      <c r="A56" s="149" t="s">
        <v>83</v>
      </c>
      <c r="B56" s="149"/>
      <c r="C56" s="149"/>
      <c r="D56" s="149"/>
      <c r="E56" s="149"/>
      <c r="F56" s="149"/>
      <c r="G56" s="149"/>
      <c r="H56" s="149"/>
      <c r="I56" s="149"/>
      <c r="J56" s="149"/>
      <c r="K56" s="149"/>
      <c r="L56" s="149"/>
      <c r="M56" s="149"/>
      <c r="N56" s="149"/>
    </row>
    <row r="57" spans="1:14">
      <c r="A57" s="149"/>
      <c r="B57" s="149"/>
      <c r="C57" s="149"/>
      <c r="D57" s="149"/>
      <c r="E57" s="149"/>
      <c r="F57" s="149"/>
      <c r="G57" s="149"/>
      <c r="H57" s="149"/>
      <c r="I57" s="149"/>
      <c r="J57" s="149"/>
      <c r="K57" s="149"/>
      <c r="L57" s="149"/>
      <c r="M57" s="149"/>
      <c r="N57" s="149"/>
    </row>
    <row r="58" spans="1:14">
      <c r="A58" s="15"/>
      <c r="B58" s="15"/>
      <c r="C58" s="15"/>
      <c r="D58" s="15"/>
      <c r="E58" s="15"/>
      <c r="F58" s="15"/>
      <c r="G58" s="15"/>
      <c r="H58" s="15"/>
      <c r="I58" s="15"/>
      <c r="J58" s="15"/>
      <c r="K58" s="15"/>
      <c r="L58" s="15"/>
    </row>
    <row r="59" spans="1:14">
      <c r="A59" s="15" t="s">
        <v>84</v>
      </c>
      <c r="B59" s="15"/>
      <c r="C59" s="15"/>
      <c r="D59" s="15"/>
      <c r="E59" s="15"/>
      <c r="F59" s="15"/>
      <c r="G59" s="15"/>
      <c r="H59" s="15"/>
      <c r="I59" s="15"/>
      <c r="J59" s="15"/>
      <c r="K59" s="15"/>
      <c r="L59" s="15"/>
    </row>
    <row r="60" spans="1:14">
      <c r="A60" s="15"/>
      <c r="B60" s="15"/>
      <c r="C60" s="15"/>
      <c r="D60" s="15"/>
      <c r="E60" s="15"/>
      <c r="F60" s="15"/>
      <c r="G60" s="15"/>
      <c r="H60" s="15"/>
      <c r="I60" s="15"/>
      <c r="J60" s="15"/>
      <c r="K60" s="15"/>
      <c r="L60" s="15"/>
    </row>
    <row r="61" spans="1:14">
      <c r="A61" s="15"/>
      <c r="B61" s="15"/>
      <c r="C61" s="15"/>
      <c r="D61" s="15"/>
      <c r="E61" s="15"/>
      <c r="F61" s="15"/>
      <c r="G61" s="15"/>
      <c r="H61" s="15"/>
      <c r="I61" s="15"/>
      <c r="J61" s="15"/>
      <c r="K61" s="15"/>
      <c r="L61" s="15"/>
    </row>
    <row r="62" spans="1:14">
      <c r="A62" s="15"/>
      <c r="B62" s="15"/>
      <c r="C62" s="15"/>
      <c r="D62" s="15"/>
      <c r="E62" s="15"/>
      <c r="F62" s="15"/>
      <c r="G62" s="15"/>
      <c r="H62" s="15"/>
      <c r="I62" s="15"/>
      <c r="J62" s="15"/>
      <c r="K62" s="15"/>
      <c r="L62" s="15"/>
    </row>
  </sheetData>
  <mergeCells count="1">
    <mergeCell ref="A56:N57"/>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68"/>
  <sheetViews>
    <sheetView workbookViewId="0">
      <pane ySplit="2" topLeftCell="A3" activePane="bottomLeft" state="frozen"/>
      <selection pane="bottomLeft" activeCell="I58" sqref="I58"/>
    </sheetView>
  </sheetViews>
  <sheetFormatPr defaultColWidth="9" defaultRowHeight="13.8"/>
  <cols>
    <col min="1" max="1" width="9" style="15"/>
    <col min="2" max="2" width="16.3984375" style="15" customWidth="1"/>
    <col min="3" max="3" width="18.09765625" style="15" customWidth="1"/>
    <col min="4" max="6" width="9" style="15"/>
    <col min="7" max="7" width="12.8984375" style="15" customWidth="1"/>
    <col min="8" max="8" width="13.3984375" style="15" customWidth="1"/>
    <col min="9" max="9" width="9.296875" style="15" customWidth="1"/>
    <col min="10" max="10" width="9.59765625" style="15" customWidth="1"/>
    <col min="11" max="12" width="9" style="15"/>
    <col min="13" max="13" width="11.19921875" style="15" customWidth="1"/>
    <col min="14" max="14" width="13.19921875" style="15" customWidth="1"/>
    <col min="15" max="16384" width="9" style="15"/>
  </cols>
  <sheetData>
    <row r="1" spans="1:14">
      <c r="A1" s="8" t="s">
        <v>15</v>
      </c>
      <c r="F1" s="21"/>
      <c r="G1" s="14"/>
      <c r="H1" s="21"/>
    </row>
    <row r="2" spans="1:14" ht="69">
      <c r="A2" s="20" t="s">
        <v>0</v>
      </c>
      <c r="B2" s="20" t="s">
        <v>13</v>
      </c>
      <c r="C2" s="33" t="s">
        <v>14</v>
      </c>
      <c r="F2" s="27" t="s">
        <v>3</v>
      </c>
      <c r="G2" s="38" t="s">
        <v>56</v>
      </c>
      <c r="H2" s="38" t="s">
        <v>57</v>
      </c>
      <c r="I2" s="33" t="s">
        <v>53</v>
      </c>
      <c r="J2" s="33" t="s">
        <v>54</v>
      </c>
      <c r="K2" s="33" t="s">
        <v>55</v>
      </c>
      <c r="L2" s="36" t="s">
        <v>59</v>
      </c>
      <c r="M2" s="41" t="s">
        <v>58</v>
      </c>
      <c r="N2" s="36" t="s">
        <v>41</v>
      </c>
    </row>
    <row r="3" spans="1:14">
      <c r="A3" s="30">
        <v>40179</v>
      </c>
      <c r="B3" s="25">
        <v>1029</v>
      </c>
      <c r="C3" s="29"/>
      <c r="F3" s="26">
        <v>40238</v>
      </c>
      <c r="G3" s="95">
        <v>1159</v>
      </c>
      <c r="H3" s="98">
        <v>448</v>
      </c>
      <c r="I3" s="19"/>
      <c r="J3" s="19"/>
      <c r="K3" s="19"/>
      <c r="L3" s="19"/>
      <c r="M3" s="19"/>
      <c r="N3" s="19"/>
    </row>
    <row r="4" spans="1:14">
      <c r="A4" s="30">
        <v>40210</v>
      </c>
      <c r="B4" s="25">
        <v>970</v>
      </c>
      <c r="C4" s="29"/>
      <c r="F4" s="26">
        <v>40330</v>
      </c>
      <c r="G4" s="95">
        <v>1391</v>
      </c>
      <c r="H4" s="98">
        <v>498</v>
      </c>
      <c r="I4" s="19"/>
      <c r="J4" s="19"/>
      <c r="K4" s="19"/>
      <c r="L4" s="19"/>
      <c r="M4" s="19"/>
      <c r="N4" s="19"/>
    </row>
    <row r="5" spans="1:14">
      <c r="A5" s="30">
        <v>40238</v>
      </c>
      <c r="B5" s="25">
        <v>924</v>
      </c>
      <c r="C5" s="29"/>
      <c r="F5" s="26">
        <v>40422</v>
      </c>
      <c r="G5" s="95">
        <v>1264</v>
      </c>
      <c r="H5" s="98">
        <v>666</v>
      </c>
      <c r="I5" s="19"/>
      <c r="J5" s="19"/>
      <c r="K5" s="19"/>
      <c r="L5" s="19"/>
      <c r="M5" s="19"/>
      <c r="N5" s="19"/>
    </row>
    <row r="6" spans="1:14">
      <c r="A6" s="30">
        <v>40269</v>
      </c>
      <c r="B6" s="25">
        <v>867</v>
      </c>
      <c r="C6" s="29"/>
      <c r="F6" s="26">
        <v>40513</v>
      </c>
      <c r="G6" s="95">
        <v>915</v>
      </c>
      <c r="H6" s="98">
        <v>389</v>
      </c>
      <c r="I6" s="19"/>
      <c r="J6" s="19"/>
      <c r="K6" s="19"/>
      <c r="L6" s="42">
        <v>597</v>
      </c>
      <c r="M6" s="43">
        <v>1027</v>
      </c>
      <c r="N6" s="42">
        <v>66</v>
      </c>
    </row>
    <row r="7" spans="1:14">
      <c r="A7" s="30">
        <v>40299</v>
      </c>
      <c r="B7" s="25">
        <v>792</v>
      </c>
      <c r="C7" s="29"/>
      <c r="F7" s="26">
        <v>40603</v>
      </c>
      <c r="G7" s="95">
        <v>1337</v>
      </c>
      <c r="H7" s="98">
        <v>381</v>
      </c>
      <c r="I7" s="19"/>
      <c r="J7" s="19"/>
      <c r="K7" s="19"/>
      <c r="L7" s="42">
        <v>604</v>
      </c>
      <c r="M7" s="42">
        <v>775</v>
      </c>
      <c r="N7" s="42">
        <v>95</v>
      </c>
    </row>
    <row r="8" spans="1:14">
      <c r="A8" s="30">
        <v>40330</v>
      </c>
      <c r="B8" s="25">
        <v>794</v>
      </c>
      <c r="C8" s="29"/>
      <c r="F8" s="26">
        <v>40695</v>
      </c>
      <c r="G8" s="95">
        <v>1236</v>
      </c>
      <c r="H8" s="98">
        <v>475</v>
      </c>
      <c r="I8" s="42">
        <v>559</v>
      </c>
      <c r="J8" s="42">
        <v>604</v>
      </c>
      <c r="K8" s="42">
        <v>-45</v>
      </c>
      <c r="L8" s="42">
        <v>751</v>
      </c>
      <c r="M8" s="42">
        <v>859</v>
      </c>
      <c r="N8" s="42">
        <v>143</v>
      </c>
    </row>
    <row r="9" spans="1:14">
      <c r="A9" s="30">
        <v>40360</v>
      </c>
      <c r="B9" s="25">
        <v>822</v>
      </c>
      <c r="C9" s="29"/>
      <c r="F9" s="26">
        <v>40787</v>
      </c>
      <c r="G9" s="95">
        <v>1134</v>
      </c>
      <c r="H9" s="98">
        <v>498</v>
      </c>
      <c r="I9" s="42">
        <v>758</v>
      </c>
      <c r="J9" s="42">
        <v>714</v>
      </c>
      <c r="K9" s="42">
        <v>44</v>
      </c>
      <c r="L9" s="42">
        <v>827</v>
      </c>
      <c r="M9" s="42">
        <v>840</v>
      </c>
      <c r="N9" s="42">
        <v>109</v>
      </c>
    </row>
    <row r="10" spans="1:14">
      <c r="A10" s="30">
        <v>40391</v>
      </c>
      <c r="B10" s="25">
        <v>771</v>
      </c>
      <c r="C10" s="29"/>
      <c r="F10" s="26">
        <v>40878</v>
      </c>
      <c r="G10" s="95">
        <v>764</v>
      </c>
      <c r="H10" s="98">
        <v>417</v>
      </c>
      <c r="I10" s="42">
        <v>697</v>
      </c>
      <c r="J10" s="42">
        <v>608</v>
      </c>
      <c r="K10" s="42">
        <v>89</v>
      </c>
      <c r="L10" s="42">
        <v>572</v>
      </c>
      <c r="M10" s="42">
        <v>722</v>
      </c>
      <c r="N10" s="42">
        <v>61</v>
      </c>
    </row>
    <row r="11" spans="1:14">
      <c r="A11" s="30">
        <v>40422</v>
      </c>
      <c r="B11" s="25">
        <v>748</v>
      </c>
      <c r="C11" s="29"/>
      <c r="F11" s="26">
        <v>40969</v>
      </c>
      <c r="G11" s="95">
        <v>1048</v>
      </c>
      <c r="H11" s="98">
        <v>397</v>
      </c>
      <c r="I11" s="42">
        <v>757</v>
      </c>
      <c r="J11" s="42">
        <v>705</v>
      </c>
      <c r="K11" s="42">
        <v>52</v>
      </c>
      <c r="L11" s="42">
        <v>500</v>
      </c>
      <c r="M11" s="42">
        <v>670</v>
      </c>
      <c r="N11" s="42">
        <v>60</v>
      </c>
    </row>
    <row r="12" spans="1:14">
      <c r="A12" s="30">
        <v>40452</v>
      </c>
      <c r="B12" s="25">
        <v>753</v>
      </c>
      <c r="C12" s="29"/>
      <c r="F12" s="26">
        <v>41061</v>
      </c>
      <c r="G12" s="95">
        <v>1101</v>
      </c>
      <c r="H12" s="98">
        <v>403</v>
      </c>
      <c r="I12" s="42">
        <v>600</v>
      </c>
      <c r="J12" s="42">
        <v>639</v>
      </c>
      <c r="K12" s="42">
        <v>-39</v>
      </c>
      <c r="L12" s="42">
        <v>546</v>
      </c>
      <c r="M12" s="42">
        <v>746</v>
      </c>
      <c r="N12" s="42">
        <v>98</v>
      </c>
    </row>
    <row r="13" spans="1:14">
      <c r="A13" s="30">
        <v>40483</v>
      </c>
      <c r="B13" s="25">
        <v>735</v>
      </c>
      <c r="C13" s="29"/>
      <c r="F13" s="26">
        <v>41153</v>
      </c>
      <c r="G13" s="95">
        <v>1039</v>
      </c>
      <c r="H13" s="98">
        <v>569</v>
      </c>
      <c r="I13" s="42">
        <v>767</v>
      </c>
      <c r="J13" s="42">
        <v>745</v>
      </c>
      <c r="K13" s="42">
        <v>22</v>
      </c>
      <c r="L13" s="42">
        <v>713</v>
      </c>
      <c r="M13" s="42">
        <v>781</v>
      </c>
      <c r="N13" s="42">
        <v>99</v>
      </c>
    </row>
    <row r="14" spans="1:14">
      <c r="A14" s="30">
        <v>40513</v>
      </c>
      <c r="B14" s="25">
        <v>795</v>
      </c>
      <c r="C14" s="29"/>
      <c r="F14" s="26">
        <v>41244</v>
      </c>
      <c r="G14" s="95">
        <v>834</v>
      </c>
      <c r="H14" s="98">
        <v>369</v>
      </c>
      <c r="I14" s="42">
        <v>702</v>
      </c>
      <c r="J14" s="42">
        <v>696</v>
      </c>
      <c r="K14" s="42">
        <v>6</v>
      </c>
      <c r="L14" s="42">
        <v>491</v>
      </c>
      <c r="M14" s="42">
        <v>637</v>
      </c>
      <c r="N14" s="42">
        <v>-22</v>
      </c>
    </row>
    <row r="15" spans="1:14">
      <c r="A15" s="30">
        <v>40544</v>
      </c>
      <c r="B15" s="31">
        <v>856</v>
      </c>
      <c r="C15" s="28"/>
      <c r="F15" s="26">
        <v>41334</v>
      </c>
      <c r="G15" s="95">
        <v>1126</v>
      </c>
      <c r="H15" s="98">
        <v>434</v>
      </c>
      <c r="I15" s="42">
        <v>842</v>
      </c>
      <c r="J15" s="42">
        <v>654</v>
      </c>
      <c r="K15" s="42">
        <v>188</v>
      </c>
      <c r="L15" s="42">
        <v>353</v>
      </c>
      <c r="M15" s="42">
        <v>524</v>
      </c>
      <c r="N15" s="42">
        <v>80</v>
      </c>
    </row>
    <row r="16" spans="1:14">
      <c r="A16" s="30">
        <v>40575</v>
      </c>
      <c r="B16" s="31">
        <v>867</v>
      </c>
      <c r="C16" s="28"/>
      <c r="F16" s="26">
        <v>41426</v>
      </c>
      <c r="G16" s="95">
        <v>1258</v>
      </c>
      <c r="H16" s="98">
        <v>575</v>
      </c>
      <c r="I16" s="42">
        <v>628</v>
      </c>
      <c r="J16" s="42">
        <v>780</v>
      </c>
      <c r="K16" s="42">
        <v>-152</v>
      </c>
      <c r="L16" s="42">
        <v>598</v>
      </c>
      <c r="M16" s="42">
        <v>678</v>
      </c>
      <c r="N16" s="42">
        <v>100</v>
      </c>
    </row>
    <row r="17" spans="1:14">
      <c r="A17" s="30">
        <v>40603</v>
      </c>
      <c r="B17" s="31">
        <v>891</v>
      </c>
      <c r="C17" s="28"/>
      <c r="F17" s="26">
        <v>41518</v>
      </c>
      <c r="G17" s="95">
        <v>1302</v>
      </c>
      <c r="H17" s="98">
        <v>670</v>
      </c>
      <c r="I17" s="42">
        <v>775</v>
      </c>
      <c r="J17" s="42">
        <v>809</v>
      </c>
      <c r="K17" s="42">
        <v>-34</v>
      </c>
      <c r="L17" s="42">
        <v>464</v>
      </c>
      <c r="M17" s="42">
        <v>653</v>
      </c>
      <c r="N17" s="42">
        <v>101</v>
      </c>
    </row>
    <row r="18" spans="1:14">
      <c r="A18" s="30">
        <v>40634</v>
      </c>
      <c r="B18" s="31">
        <v>843</v>
      </c>
      <c r="C18" s="28"/>
      <c r="F18" s="26">
        <v>41609</v>
      </c>
      <c r="G18" s="95">
        <v>1004</v>
      </c>
      <c r="H18" s="98">
        <v>434</v>
      </c>
      <c r="I18" s="42">
        <v>590</v>
      </c>
      <c r="J18" s="42">
        <v>453</v>
      </c>
      <c r="K18" s="42">
        <v>137</v>
      </c>
      <c r="L18" s="42">
        <v>453</v>
      </c>
      <c r="M18" s="42">
        <v>519</v>
      </c>
      <c r="N18" s="42">
        <v>82</v>
      </c>
    </row>
    <row r="19" spans="1:14">
      <c r="A19" s="30">
        <v>40664</v>
      </c>
      <c r="B19" s="31">
        <v>806</v>
      </c>
      <c r="C19" s="28"/>
      <c r="F19" s="26">
        <v>41699</v>
      </c>
      <c r="G19" s="97">
        <v>1221</v>
      </c>
      <c r="H19" s="99">
        <v>505</v>
      </c>
      <c r="I19" s="42">
        <v>605</v>
      </c>
      <c r="J19" s="42">
        <v>703</v>
      </c>
      <c r="K19" s="42">
        <v>-98</v>
      </c>
      <c r="L19" s="43">
        <v>409</v>
      </c>
      <c r="M19" s="42">
        <v>488</v>
      </c>
      <c r="N19" s="42">
        <v>93</v>
      </c>
    </row>
    <row r="20" spans="1:14">
      <c r="A20" s="30">
        <v>40695</v>
      </c>
      <c r="B20" s="31">
        <v>846</v>
      </c>
      <c r="C20" s="28"/>
      <c r="F20" s="26">
        <v>41791</v>
      </c>
      <c r="G20" s="97">
        <v>1337</v>
      </c>
      <c r="H20" s="99">
        <v>542</v>
      </c>
      <c r="I20" s="42">
        <v>508</v>
      </c>
      <c r="J20" s="42">
        <v>651</v>
      </c>
      <c r="K20" s="42">
        <v>-143</v>
      </c>
      <c r="L20" s="43">
        <v>490</v>
      </c>
      <c r="M20" s="42">
        <v>543</v>
      </c>
      <c r="N20" s="42">
        <v>106</v>
      </c>
    </row>
    <row r="21" spans="1:14">
      <c r="A21" s="30">
        <v>40725</v>
      </c>
      <c r="B21" s="31">
        <v>890</v>
      </c>
      <c r="C21" s="28"/>
      <c r="F21" s="26">
        <v>41883</v>
      </c>
      <c r="G21" s="97">
        <v>1307</v>
      </c>
      <c r="H21" s="99">
        <v>681</v>
      </c>
      <c r="I21" s="42">
        <v>689</v>
      </c>
      <c r="J21" s="42">
        <v>748</v>
      </c>
      <c r="K21" s="42">
        <v>-59</v>
      </c>
      <c r="L21" s="43">
        <v>470</v>
      </c>
      <c r="M21" s="43">
        <v>589</v>
      </c>
      <c r="N21" s="42">
        <v>94</v>
      </c>
    </row>
    <row r="22" spans="1:14">
      <c r="A22" s="30">
        <v>40756</v>
      </c>
      <c r="B22" s="31">
        <v>830</v>
      </c>
      <c r="C22" s="28"/>
      <c r="F22" s="26">
        <v>41974</v>
      </c>
      <c r="G22" s="97">
        <v>893</v>
      </c>
      <c r="H22" s="99">
        <v>426</v>
      </c>
      <c r="I22" s="42">
        <v>613</v>
      </c>
      <c r="J22" s="42">
        <v>590</v>
      </c>
      <c r="K22" s="42">
        <v>23</v>
      </c>
      <c r="L22" s="42">
        <v>426</v>
      </c>
      <c r="M22" s="42">
        <v>430</v>
      </c>
      <c r="N22" s="42">
        <v>85</v>
      </c>
    </row>
    <row r="23" spans="1:14">
      <c r="A23" s="30">
        <v>40787</v>
      </c>
      <c r="B23" s="31">
        <v>890</v>
      </c>
      <c r="C23" s="28"/>
      <c r="F23" s="26">
        <v>42064</v>
      </c>
      <c r="G23" s="97">
        <v>1328</v>
      </c>
      <c r="H23" s="99">
        <v>650</v>
      </c>
      <c r="I23" s="42">
        <v>585</v>
      </c>
      <c r="J23" s="42">
        <v>602</v>
      </c>
      <c r="K23" s="42">
        <v>-17</v>
      </c>
      <c r="L23" s="42">
        <v>422</v>
      </c>
      <c r="M23" s="42">
        <v>468</v>
      </c>
      <c r="N23" s="42">
        <v>73</v>
      </c>
    </row>
    <row r="24" spans="1:14">
      <c r="A24" s="30">
        <v>40817</v>
      </c>
      <c r="B24" s="31">
        <v>910</v>
      </c>
      <c r="C24" s="28">
        <v>846.58333333333337</v>
      </c>
      <c r="F24" s="26">
        <v>42156</v>
      </c>
      <c r="G24" s="97">
        <v>1462</v>
      </c>
      <c r="H24" s="99">
        <v>653</v>
      </c>
      <c r="I24" s="42">
        <v>519</v>
      </c>
      <c r="J24" s="42">
        <v>616</v>
      </c>
      <c r="K24" s="42">
        <v>-97</v>
      </c>
      <c r="L24" s="42">
        <v>434</v>
      </c>
      <c r="M24" s="42">
        <v>442</v>
      </c>
      <c r="N24" s="42">
        <v>115</v>
      </c>
    </row>
    <row r="25" spans="1:14">
      <c r="A25" s="30">
        <v>40848</v>
      </c>
      <c r="B25" s="31">
        <v>971</v>
      </c>
      <c r="C25" s="28">
        <v>866.25</v>
      </c>
      <c r="F25" s="26">
        <v>42248</v>
      </c>
      <c r="G25" s="97">
        <v>1655</v>
      </c>
      <c r="H25" s="99">
        <v>702</v>
      </c>
      <c r="I25" s="42">
        <v>656</v>
      </c>
      <c r="J25" s="42">
        <v>659</v>
      </c>
      <c r="K25" s="42">
        <v>-3</v>
      </c>
      <c r="L25" s="42">
        <v>485</v>
      </c>
      <c r="M25" s="42">
        <v>599</v>
      </c>
      <c r="N25" s="42">
        <v>105</v>
      </c>
    </row>
    <row r="26" spans="1:14">
      <c r="A26" s="30">
        <v>40878</v>
      </c>
      <c r="B26" s="31">
        <v>979</v>
      </c>
      <c r="C26" s="28">
        <v>881.58333333333337</v>
      </c>
      <c r="F26" s="26">
        <v>42339</v>
      </c>
      <c r="G26" s="97">
        <v>1136</v>
      </c>
      <c r="H26" s="99">
        <v>484</v>
      </c>
      <c r="I26" s="42">
        <v>616</v>
      </c>
      <c r="J26" s="42">
        <v>520</v>
      </c>
      <c r="K26" s="42">
        <v>96</v>
      </c>
      <c r="L26" s="42">
        <v>416</v>
      </c>
      <c r="M26" s="42">
        <v>400</v>
      </c>
      <c r="N26" s="42">
        <v>102</v>
      </c>
    </row>
    <row r="27" spans="1:14">
      <c r="A27" s="30">
        <v>40909</v>
      </c>
      <c r="B27" s="31">
        <v>1100</v>
      </c>
      <c r="C27" s="28">
        <v>901.91666666666663</v>
      </c>
      <c r="F27" s="26">
        <v>42430</v>
      </c>
      <c r="G27" s="97">
        <v>1869</v>
      </c>
      <c r="H27" s="99">
        <v>658</v>
      </c>
      <c r="I27" s="42">
        <v>602</v>
      </c>
      <c r="J27" s="42">
        <v>669</v>
      </c>
      <c r="K27" s="42">
        <v>-67</v>
      </c>
      <c r="L27" s="42">
        <v>457</v>
      </c>
      <c r="M27" s="42">
        <v>365</v>
      </c>
      <c r="N27" s="42">
        <v>105</v>
      </c>
    </row>
    <row r="28" spans="1:14">
      <c r="A28" s="30">
        <v>40940</v>
      </c>
      <c r="B28" s="31">
        <v>1043</v>
      </c>
      <c r="C28" s="28">
        <v>916.58333333333337</v>
      </c>
      <c r="F28" s="26">
        <v>42522</v>
      </c>
      <c r="G28" s="97">
        <v>1917</v>
      </c>
      <c r="H28" s="99">
        <v>643</v>
      </c>
      <c r="I28" s="42">
        <v>486</v>
      </c>
      <c r="J28" s="42">
        <v>644</v>
      </c>
      <c r="K28" s="42">
        <v>-158</v>
      </c>
      <c r="L28" s="42">
        <v>534</v>
      </c>
      <c r="M28" s="42">
        <v>374</v>
      </c>
      <c r="N28" s="42">
        <v>124</v>
      </c>
    </row>
    <row r="29" spans="1:14">
      <c r="A29" s="30">
        <v>40969</v>
      </c>
      <c r="B29" s="31">
        <v>1031</v>
      </c>
      <c r="C29" s="28">
        <v>928.25</v>
      </c>
      <c r="F29" s="26">
        <v>42614</v>
      </c>
      <c r="G29" s="97">
        <v>1829</v>
      </c>
      <c r="H29" s="99">
        <v>613</v>
      </c>
      <c r="I29" s="42">
        <v>496</v>
      </c>
      <c r="J29" s="42">
        <v>540</v>
      </c>
      <c r="K29" s="42">
        <v>-44</v>
      </c>
      <c r="L29" s="42">
        <v>494</v>
      </c>
      <c r="M29" s="42">
        <v>287</v>
      </c>
      <c r="N29" s="42">
        <v>143</v>
      </c>
    </row>
    <row r="30" spans="1:14">
      <c r="A30" s="30">
        <v>41000</v>
      </c>
      <c r="B30" s="31">
        <v>1037</v>
      </c>
      <c r="C30" s="28">
        <v>944.41666666666663</v>
      </c>
      <c r="F30" s="26">
        <v>42705</v>
      </c>
      <c r="G30" s="97">
        <v>1445</v>
      </c>
      <c r="H30" s="99">
        <v>519</v>
      </c>
      <c r="I30" s="42">
        <v>453</v>
      </c>
      <c r="J30" s="42">
        <v>466</v>
      </c>
      <c r="K30" s="42">
        <v>-13</v>
      </c>
      <c r="L30" s="42">
        <v>473</v>
      </c>
      <c r="M30" s="42">
        <v>201</v>
      </c>
      <c r="N30" s="42">
        <v>88</v>
      </c>
    </row>
    <row r="31" spans="1:14">
      <c r="A31" s="30">
        <v>41030</v>
      </c>
      <c r="B31" s="31">
        <v>956</v>
      </c>
      <c r="C31" s="28">
        <v>956.91666666666663</v>
      </c>
      <c r="F31" s="26">
        <v>42795</v>
      </c>
      <c r="G31" s="97">
        <v>1839</v>
      </c>
      <c r="H31" s="99">
        <v>829</v>
      </c>
      <c r="I31" s="42">
        <v>437</v>
      </c>
      <c r="J31" s="42">
        <v>509</v>
      </c>
      <c r="K31" s="42">
        <v>-72</v>
      </c>
      <c r="L31" s="42">
        <v>427</v>
      </c>
      <c r="M31" s="42">
        <v>41</v>
      </c>
      <c r="N31" s="42">
        <v>136</v>
      </c>
    </row>
    <row r="32" spans="1:14">
      <c r="A32" s="30">
        <v>41061</v>
      </c>
      <c r="B32" s="31">
        <v>992</v>
      </c>
      <c r="C32" s="28">
        <v>969.08333333333337</v>
      </c>
      <c r="F32" s="26">
        <v>42887</v>
      </c>
      <c r="G32" s="97">
        <v>2126</v>
      </c>
      <c r="H32" s="99">
        <v>829</v>
      </c>
      <c r="I32" s="42">
        <v>351</v>
      </c>
      <c r="J32" s="42">
        <v>451</v>
      </c>
      <c r="K32" s="42">
        <v>-100</v>
      </c>
      <c r="L32" s="42">
        <v>487</v>
      </c>
      <c r="M32" s="42">
        <v>746</v>
      </c>
      <c r="N32" s="42">
        <v>136</v>
      </c>
    </row>
    <row r="33" spans="1:14">
      <c r="A33" s="30">
        <v>41091</v>
      </c>
      <c r="B33" s="31">
        <v>1017</v>
      </c>
      <c r="C33" s="28">
        <v>979.66666666666663</v>
      </c>
      <c r="F33" s="26">
        <v>42979</v>
      </c>
      <c r="G33" s="97">
        <v>1976</v>
      </c>
      <c r="H33" s="99">
        <v>740</v>
      </c>
      <c r="I33" s="42">
        <v>406</v>
      </c>
      <c r="J33" s="42">
        <v>475</v>
      </c>
      <c r="K33" s="42">
        <v>-69</v>
      </c>
      <c r="L33" s="42">
        <v>624</v>
      </c>
      <c r="M33" s="42">
        <v>348</v>
      </c>
      <c r="N33" s="42">
        <v>144</v>
      </c>
    </row>
    <row r="34" spans="1:14">
      <c r="A34" s="30">
        <v>41122</v>
      </c>
      <c r="B34" s="31">
        <v>992</v>
      </c>
      <c r="C34" s="28">
        <v>993.16666666666663</v>
      </c>
      <c r="F34" s="26">
        <v>43070</v>
      </c>
      <c r="G34" s="97">
        <v>1357</v>
      </c>
      <c r="H34" s="99">
        <v>568</v>
      </c>
      <c r="I34" s="42">
        <v>370</v>
      </c>
      <c r="J34" s="42">
        <v>373</v>
      </c>
      <c r="K34" s="42">
        <v>-3</v>
      </c>
      <c r="L34" s="42">
        <v>509</v>
      </c>
      <c r="M34" s="42">
        <v>303</v>
      </c>
      <c r="N34" s="42">
        <v>95</v>
      </c>
    </row>
    <row r="35" spans="1:14">
      <c r="A35" s="30">
        <v>41153</v>
      </c>
      <c r="B35" s="31">
        <v>1014</v>
      </c>
      <c r="C35" s="28">
        <v>1003.5</v>
      </c>
      <c r="F35" s="26">
        <v>43160</v>
      </c>
      <c r="G35" s="97">
        <v>2414</v>
      </c>
      <c r="H35" s="99">
        <v>696</v>
      </c>
      <c r="I35" s="42">
        <v>435</v>
      </c>
      <c r="J35" s="42">
        <v>371</v>
      </c>
      <c r="K35" s="42">
        <v>64</v>
      </c>
      <c r="L35" s="42">
        <v>409</v>
      </c>
      <c r="M35" s="42">
        <v>231</v>
      </c>
      <c r="N35" s="42">
        <v>105</v>
      </c>
    </row>
    <row r="36" spans="1:14">
      <c r="A36" s="30">
        <v>41183</v>
      </c>
      <c r="B36" s="31">
        <v>1065</v>
      </c>
      <c r="C36" s="28">
        <v>1016.4166666666666</v>
      </c>
      <c r="F36" s="26">
        <v>43252</v>
      </c>
      <c r="G36" s="97">
        <v>1780</v>
      </c>
      <c r="H36" s="99">
        <v>704</v>
      </c>
      <c r="I36" s="42">
        <v>330</v>
      </c>
      <c r="J36" s="42">
        <v>416</v>
      </c>
      <c r="K36" s="42">
        <v>-86</v>
      </c>
      <c r="L36" s="42">
        <v>427</v>
      </c>
      <c r="M36" s="42">
        <v>370</v>
      </c>
      <c r="N36" s="42">
        <v>80</v>
      </c>
    </row>
    <row r="37" spans="1:14">
      <c r="A37" s="30">
        <v>41214</v>
      </c>
      <c r="B37" s="31">
        <v>1014</v>
      </c>
      <c r="C37" s="28">
        <v>1020</v>
      </c>
      <c r="F37" s="26">
        <v>43344</v>
      </c>
      <c r="G37" s="96">
        <f>625+756+608</f>
        <v>1989</v>
      </c>
      <c r="H37" s="94">
        <v>682</v>
      </c>
      <c r="I37" s="22">
        <v>369</v>
      </c>
      <c r="J37" s="22">
        <v>351</v>
      </c>
      <c r="K37" s="22">
        <v>18</v>
      </c>
      <c r="L37" s="22">
        <v>469</v>
      </c>
      <c r="M37" s="22">
        <v>363</v>
      </c>
      <c r="N37" s="22">
        <v>107</v>
      </c>
    </row>
    <row r="38" spans="1:14">
      <c r="A38" s="30">
        <v>41244</v>
      </c>
      <c r="B38" s="31">
        <v>1020</v>
      </c>
      <c r="C38" s="28">
        <v>1023.4166666666666</v>
      </c>
      <c r="F38" s="26">
        <v>43435</v>
      </c>
      <c r="G38" s="96">
        <f>700+556+340</f>
        <v>1596</v>
      </c>
      <c r="H38" s="94">
        <v>618</v>
      </c>
      <c r="I38" s="22">
        <v>331</v>
      </c>
      <c r="J38" s="22">
        <v>308</v>
      </c>
      <c r="K38" s="22">
        <v>23</v>
      </c>
      <c r="L38" s="22">
        <v>632</v>
      </c>
      <c r="M38" s="22">
        <v>285</v>
      </c>
      <c r="N38" s="22">
        <v>106</v>
      </c>
    </row>
    <row r="39" spans="1:14">
      <c r="A39" s="30">
        <v>41275</v>
      </c>
      <c r="B39" s="31">
        <v>1176</v>
      </c>
      <c r="C39" s="28">
        <v>1029.75</v>
      </c>
      <c r="F39" s="26">
        <v>43525</v>
      </c>
      <c r="G39" s="96">
        <f>638+432+504</f>
        <v>1574</v>
      </c>
      <c r="H39" s="94">
        <v>877</v>
      </c>
      <c r="I39" s="22">
        <v>377</v>
      </c>
      <c r="J39" s="22">
        <v>370</v>
      </c>
      <c r="K39" s="22">
        <v>7</v>
      </c>
      <c r="L39" s="22">
        <v>540</v>
      </c>
      <c r="M39" s="22">
        <v>142</v>
      </c>
      <c r="N39" s="22">
        <v>94</v>
      </c>
    </row>
    <row r="40" spans="1:14">
      <c r="A40" s="30">
        <v>41306</v>
      </c>
      <c r="B40" s="31">
        <v>1181</v>
      </c>
      <c r="C40" s="28">
        <v>1041.25</v>
      </c>
      <c r="F40" s="26">
        <v>43617</v>
      </c>
      <c r="G40" s="65">
        <v>1361</v>
      </c>
      <c r="H40" s="65">
        <v>1092</v>
      </c>
      <c r="I40" s="65">
        <v>290</v>
      </c>
      <c r="J40" s="65">
        <v>337</v>
      </c>
      <c r="K40" s="65">
        <v>-47</v>
      </c>
      <c r="L40" s="65">
        <v>473</v>
      </c>
      <c r="M40" s="65">
        <v>148</v>
      </c>
      <c r="N40" s="65">
        <v>111</v>
      </c>
    </row>
    <row r="41" spans="1:14">
      <c r="A41" s="30">
        <v>41334</v>
      </c>
      <c r="B41" s="31">
        <v>1208</v>
      </c>
      <c r="C41" s="28">
        <v>1056</v>
      </c>
      <c r="F41" s="26">
        <v>43709</v>
      </c>
      <c r="G41" s="65">
        <v>1272</v>
      </c>
      <c r="H41" s="123">
        <v>1124</v>
      </c>
      <c r="I41" s="65">
        <v>358</v>
      </c>
      <c r="J41" s="65">
        <v>340</v>
      </c>
      <c r="K41" s="65">
        <v>18</v>
      </c>
      <c r="L41" s="65">
        <v>492</v>
      </c>
      <c r="M41" s="65">
        <v>167</v>
      </c>
      <c r="N41" s="65">
        <v>134</v>
      </c>
    </row>
    <row r="42" spans="1:14">
      <c r="A42" s="30">
        <v>41365</v>
      </c>
      <c r="B42" s="31">
        <v>1108</v>
      </c>
      <c r="C42" s="28">
        <v>1061.9166666666667</v>
      </c>
      <c r="F42" s="134">
        <v>43800</v>
      </c>
      <c r="G42" s="65">
        <v>1183</v>
      </c>
      <c r="H42" s="19">
        <v>789</v>
      </c>
      <c r="I42" s="19">
        <v>338</v>
      </c>
      <c r="J42" s="19">
        <v>282</v>
      </c>
      <c r="K42" s="19">
        <v>56</v>
      </c>
      <c r="L42" s="19">
        <v>495</v>
      </c>
      <c r="M42" s="19">
        <v>142</v>
      </c>
      <c r="N42" s="19">
        <v>126</v>
      </c>
    </row>
    <row r="43" spans="1:14">
      <c r="A43" s="30">
        <v>41395</v>
      </c>
      <c r="B43" s="31">
        <v>1072</v>
      </c>
      <c r="C43" s="28">
        <v>1071.5833333333333</v>
      </c>
      <c r="F43" s="26">
        <v>43891</v>
      </c>
      <c r="G43" s="65">
        <v>1158</v>
      </c>
      <c r="H43" s="65">
        <v>759</v>
      </c>
      <c r="I43" s="19">
        <v>612</v>
      </c>
      <c r="J43" s="19">
        <v>222</v>
      </c>
      <c r="K43" s="19">
        <v>390</v>
      </c>
      <c r="L43" s="19">
        <v>431</v>
      </c>
      <c r="M43" s="19">
        <v>143</v>
      </c>
      <c r="N43" s="19">
        <v>91</v>
      </c>
    </row>
    <row r="44" spans="1:14">
      <c r="A44" s="30">
        <v>41426</v>
      </c>
      <c r="B44" s="31">
        <v>1056</v>
      </c>
      <c r="C44" s="28">
        <v>1076.9166666666667</v>
      </c>
      <c r="F44" s="26">
        <v>43983</v>
      </c>
      <c r="G44" s="65">
        <v>595</v>
      </c>
      <c r="H44" s="65">
        <v>332</v>
      </c>
      <c r="I44" s="19">
        <v>1250</v>
      </c>
      <c r="J44" s="19">
        <v>966</v>
      </c>
      <c r="K44" s="19">
        <v>284</v>
      </c>
      <c r="L44" s="19">
        <v>134</v>
      </c>
      <c r="M44" s="19">
        <v>83</v>
      </c>
      <c r="N44" s="19">
        <v>9</v>
      </c>
    </row>
    <row r="45" spans="1:14">
      <c r="A45" s="30">
        <v>41456</v>
      </c>
      <c r="B45" s="31">
        <v>1055</v>
      </c>
      <c r="C45" s="28">
        <v>1080.0833333333333</v>
      </c>
      <c r="F45" s="26">
        <v>44075</v>
      </c>
      <c r="G45" s="65">
        <v>1163</v>
      </c>
      <c r="H45" s="65">
        <v>866</v>
      </c>
      <c r="I45" s="19">
        <v>315</v>
      </c>
      <c r="J45" s="19">
        <v>530</v>
      </c>
      <c r="K45" s="19">
        <v>-215</v>
      </c>
      <c r="L45" s="19">
        <v>126</v>
      </c>
      <c r="M45" s="19">
        <v>47</v>
      </c>
      <c r="N45" s="19">
        <v>47</v>
      </c>
    </row>
    <row r="46" spans="1:14">
      <c r="A46" s="30">
        <v>41487</v>
      </c>
      <c r="B46" s="31">
        <v>1028</v>
      </c>
      <c r="C46" s="28">
        <v>1083.0833333333333</v>
      </c>
      <c r="F46" s="134">
        <v>44166</v>
      </c>
      <c r="G46" s="65">
        <v>1067</v>
      </c>
      <c r="H46" s="65">
        <v>785</v>
      </c>
      <c r="I46" s="19">
        <v>375</v>
      </c>
      <c r="J46" s="19">
        <v>503</v>
      </c>
      <c r="K46" s="19">
        <v>-128</v>
      </c>
      <c r="L46" s="19">
        <v>336</v>
      </c>
      <c r="M46" s="19">
        <v>138</v>
      </c>
      <c r="N46" s="19">
        <v>100</v>
      </c>
    </row>
    <row r="47" spans="1:14">
      <c r="A47" s="30">
        <v>41518</v>
      </c>
      <c r="B47" s="31">
        <v>1022</v>
      </c>
      <c r="C47" s="28">
        <v>1083.75</v>
      </c>
      <c r="F47" s="26">
        <v>44256</v>
      </c>
      <c r="G47" s="65">
        <v>966</v>
      </c>
      <c r="H47" s="65">
        <v>551</v>
      </c>
      <c r="I47" s="19">
        <v>767</v>
      </c>
      <c r="J47" s="19">
        <v>583</v>
      </c>
      <c r="K47" s="19">
        <v>184</v>
      </c>
      <c r="L47" s="19">
        <v>235</v>
      </c>
      <c r="M47" s="19">
        <v>140</v>
      </c>
      <c r="N47" s="19">
        <v>86</v>
      </c>
    </row>
    <row r="48" spans="1:14">
      <c r="A48" s="30">
        <v>41548</v>
      </c>
      <c r="B48" s="31">
        <v>1064</v>
      </c>
      <c r="C48" s="28">
        <v>1083.6666666666667</v>
      </c>
      <c r="F48" s="26">
        <v>44348</v>
      </c>
      <c r="G48" s="65">
        <v>1842</v>
      </c>
      <c r="H48" s="65">
        <v>1208</v>
      </c>
      <c r="I48" s="19">
        <v>156</v>
      </c>
      <c r="J48" s="19">
        <v>412</v>
      </c>
      <c r="K48" s="19">
        <v>-256</v>
      </c>
      <c r="L48" s="19">
        <v>315</v>
      </c>
      <c r="M48" s="19">
        <v>95</v>
      </c>
      <c r="N48" s="19">
        <v>149</v>
      </c>
    </row>
    <row r="49" spans="1:14">
      <c r="A49" s="30">
        <v>41579</v>
      </c>
      <c r="B49" s="31">
        <v>1117</v>
      </c>
      <c r="C49" s="28">
        <v>1092.25</v>
      </c>
      <c r="F49" s="26">
        <v>44440</v>
      </c>
      <c r="G49" s="65">
        <v>1875</v>
      </c>
      <c r="H49" s="65">
        <v>2440</v>
      </c>
      <c r="I49" s="19">
        <v>197</v>
      </c>
      <c r="J49" s="19">
        <v>327</v>
      </c>
      <c r="K49" s="19">
        <v>-130</v>
      </c>
      <c r="L49" s="19">
        <v>491</v>
      </c>
      <c r="M49" s="19">
        <v>106</v>
      </c>
      <c r="N49" s="19">
        <v>110</v>
      </c>
    </row>
    <row r="50" spans="1:14">
      <c r="A50" s="30">
        <v>41609</v>
      </c>
      <c r="B50" s="31">
        <v>1159</v>
      </c>
      <c r="C50" s="28">
        <v>1103.8333333333333</v>
      </c>
      <c r="F50" s="134">
        <v>44531</v>
      </c>
      <c r="G50" s="65">
        <v>1758</v>
      </c>
      <c r="H50" s="65">
        <v>1082</v>
      </c>
      <c r="I50" s="19">
        <v>111</v>
      </c>
      <c r="J50" s="19">
        <v>152</v>
      </c>
      <c r="K50" s="19">
        <v>-41</v>
      </c>
      <c r="L50" s="19">
        <v>365</v>
      </c>
      <c r="M50" s="19">
        <v>115</v>
      </c>
      <c r="N50" s="19">
        <v>126</v>
      </c>
    </row>
    <row r="51" spans="1:14">
      <c r="A51" s="30">
        <v>41640</v>
      </c>
      <c r="B51" s="31">
        <v>1182</v>
      </c>
      <c r="C51" s="28">
        <v>1104.3333333333333</v>
      </c>
      <c r="F51" s="26">
        <v>44621</v>
      </c>
      <c r="G51" s="65">
        <v>1961</v>
      </c>
      <c r="H51" s="65">
        <v>1314</v>
      </c>
      <c r="I51" s="19">
        <v>177</v>
      </c>
      <c r="J51" s="19">
        <v>206</v>
      </c>
      <c r="K51" s="19">
        <v>-29</v>
      </c>
      <c r="L51" s="19">
        <v>417</v>
      </c>
      <c r="M51" s="19">
        <v>141</v>
      </c>
      <c r="N51" s="19">
        <v>219</v>
      </c>
    </row>
    <row r="52" spans="1:14">
      <c r="A52" s="30">
        <v>41671</v>
      </c>
      <c r="B52" s="31">
        <v>1146</v>
      </c>
      <c r="C52" s="28">
        <v>1101.4166666666667</v>
      </c>
      <c r="F52" s="26">
        <v>44713</v>
      </c>
      <c r="G52" s="65">
        <v>1915</v>
      </c>
      <c r="H52" s="65">
        <v>1237</v>
      </c>
      <c r="I52" s="19">
        <v>213</v>
      </c>
      <c r="J52" s="19">
        <v>191</v>
      </c>
      <c r="K52" s="19">
        <v>22</v>
      </c>
      <c r="L52" s="19">
        <v>466</v>
      </c>
      <c r="M52" s="19">
        <v>81</v>
      </c>
      <c r="N52" s="19">
        <v>152</v>
      </c>
    </row>
    <row r="53" spans="1:14">
      <c r="A53" s="30">
        <v>41699</v>
      </c>
      <c r="B53" s="31">
        <v>1061</v>
      </c>
      <c r="C53" s="28">
        <v>1089.1666666666667</v>
      </c>
      <c r="F53" s="26">
        <v>44805</v>
      </c>
      <c r="G53" s="65">
        <v>1604</v>
      </c>
      <c r="H53" s="65">
        <v>1268</v>
      </c>
      <c r="I53" s="19"/>
      <c r="J53" s="19"/>
      <c r="K53" s="19"/>
      <c r="L53" s="19">
        <v>475</v>
      </c>
      <c r="M53" s="19">
        <v>98</v>
      </c>
      <c r="N53" s="19">
        <v>189</v>
      </c>
    </row>
    <row r="54" spans="1:14">
      <c r="A54" s="30">
        <v>41730</v>
      </c>
      <c r="B54" s="31">
        <v>986</v>
      </c>
      <c r="C54" s="28">
        <v>1079</v>
      </c>
      <c r="F54" s="26">
        <v>44896</v>
      </c>
      <c r="G54" s="65">
        <v>1388</v>
      </c>
      <c r="H54" s="65">
        <v>787</v>
      </c>
      <c r="I54" s="19"/>
      <c r="J54" s="19"/>
      <c r="K54" s="19"/>
      <c r="L54" s="19">
        <v>343</v>
      </c>
      <c r="M54" s="19">
        <v>103</v>
      </c>
      <c r="N54" s="19">
        <v>235</v>
      </c>
    </row>
    <row r="55" spans="1:14">
      <c r="A55" s="30">
        <v>41760</v>
      </c>
      <c r="B55" s="31">
        <v>890</v>
      </c>
      <c r="C55" s="28">
        <v>1063.8333333333333</v>
      </c>
      <c r="F55" s="26">
        <v>44986</v>
      </c>
      <c r="G55" s="65">
        <v>1568</v>
      </c>
      <c r="H55" s="65">
        <v>1181</v>
      </c>
      <c r="I55" s="19"/>
      <c r="J55" s="19"/>
      <c r="K55" s="19"/>
      <c r="L55" s="19">
        <v>388</v>
      </c>
      <c r="M55" s="19">
        <v>125</v>
      </c>
      <c r="N55" s="19">
        <v>251</v>
      </c>
    </row>
    <row r="56" spans="1:14">
      <c r="A56" s="30">
        <v>41791</v>
      </c>
      <c r="B56" s="31">
        <v>918</v>
      </c>
      <c r="C56" s="28">
        <v>1052.3333333333333</v>
      </c>
      <c r="F56" s="26">
        <v>45078</v>
      </c>
      <c r="G56" s="65">
        <v>1714</v>
      </c>
      <c r="H56" s="65">
        <v>1002</v>
      </c>
      <c r="I56" s="19"/>
      <c r="J56" s="19"/>
      <c r="K56" s="19"/>
      <c r="L56" s="19">
        <v>389</v>
      </c>
      <c r="M56" s="19">
        <v>88</v>
      </c>
      <c r="N56" s="19">
        <v>184</v>
      </c>
    </row>
    <row r="57" spans="1:14">
      <c r="A57" s="30">
        <v>41821</v>
      </c>
      <c r="B57" s="31">
        <v>934</v>
      </c>
      <c r="C57" s="28">
        <v>1042.25</v>
      </c>
      <c r="F57" s="26">
        <v>45170</v>
      </c>
      <c r="G57" s="65">
        <v>1463</v>
      </c>
      <c r="H57" s="65">
        <v>746</v>
      </c>
      <c r="I57" s="19"/>
      <c r="J57" s="19"/>
      <c r="K57" s="19"/>
      <c r="L57" s="19">
        <v>363</v>
      </c>
      <c r="M57" s="19">
        <v>77</v>
      </c>
      <c r="N57" s="19">
        <v>188</v>
      </c>
    </row>
    <row r="58" spans="1:14">
      <c r="A58" s="30">
        <v>41852</v>
      </c>
      <c r="B58" s="31">
        <v>904</v>
      </c>
      <c r="C58" s="28">
        <v>1031.9166666666667</v>
      </c>
      <c r="F58" s="26">
        <v>45261</v>
      </c>
      <c r="G58" s="65">
        <v>1231</v>
      </c>
      <c r="H58" s="65">
        <v>651</v>
      </c>
      <c r="I58" s="19"/>
      <c r="J58" s="19"/>
      <c r="K58" s="19"/>
      <c r="L58" s="19">
        <v>395</v>
      </c>
      <c r="M58" s="19">
        <v>82</v>
      </c>
      <c r="N58" s="19">
        <v>209</v>
      </c>
    </row>
    <row r="59" spans="1:14">
      <c r="A59" s="30">
        <v>41883</v>
      </c>
      <c r="B59" s="31">
        <v>859</v>
      </c>
      <c r="C59" s="28">
        <v>1018.3333333333334</v>
      </c>
    </row>
    <row r="60" spans="1:14">
      <c r="A60" s="30">
        <v>41913</v>
      </c>
      <c r="B60" s="31">
        <v>866</v>
      </c>
      <c r="C60" s="28">
        <v>1001.8333333333334</v>
      </c>
    </row>
    <row r="61" spans="1:14">
      <c r="A61" s="30">
        <v>41944</v>
      </c>
      <c r="B61" s="31">
        <v>864</v>
      </c>
      <c r="C61" s="28">
        <v>980.75</v>
      </c>
    </row>
    <row r="62" spans="1:14">
      <c r="A62" s="30">
        <v>41974</v>
      </c>
      <c r="B62" s="31">
        <v>882</v>
      </c>
      <c r="C62" s="28">
        <v>957.66666666666663</v>
      </c>
    </row>
    <row r="63" spans="1:14">
      <c r="A63" s="30">
        <v>42005</v>
      </c>
      <c r="B63" s="31">
        <v>973</v>
      </c>
      <c r="C63" s="28">
        <v>940.25</v>
      </c>
    </row>
    <row r="64" spans="1:14">
      <c r="A64" s="30">
        <v>42036</v>
      </c>
      <c r="B64" s="31">
        <v>930</v>
      </c>
      <c r="C64" s="28">
        <v>922.25</v>
      </c>
    </row>
    <row r="65" spans="1:3">
      <c r="A65" s="30">
        <v>42064</v>
      </c>
      <c r="B65" s="31">
        <v>865</v>
      </c>
      <c r="C65" s="28">
        <v>905.91666666666663</v>
      </c>
    </row>
    <row r="66" spans="1:3">
      <c r="A66" s="30">
        <v>42095</v>
      </c>
      <c r="B66" s="31">
        <v>834</v>
      </c>
      <c r="C66" s="28">
        <v>893.25</v>
      </c>
    </row>
    <row r="67" spans="1:3">
      <c r="A67" s="30">
        <v>42125</v>
      </c>
      <c r="B67" s="31">
        <v>768</v>
      </c>
      <c r="C67" s="28">
        <v>883.08333333333337</v>
      </c>
    </row>
    <row r="68" spans="1:3">
      <c r="A68" s="30">
        <v>42156</v>
      </c>
      <c r="B68" s="31">
        <v>768</v>
      </c>
      <c r="C68" s="28">
        <v>870.58333333333337</v>
      </c>
    </row>
    <row r="69" spans="1:3">
      <c r="A69" s="30">
        <v>42186</v>
      </c>
      <c r="B69" s="31">
        <v>790</v>
      </c>
      <c r="C69" s="28">
        <v>858.58333333333337</v>
      </c>
    </row>
    <row r="70" spans="1:3">
      <c r="A70" s="30">
        <v>42217</v>
      </c>
      <c r="B70" s="31">
        <v>776</v>
      </c>
      <c r="C70" s="28">
        <v>847.91666666666663</v>
      </c>
    </row>
    <row r="71" spans="1:3">
      <c r="A71" s="30">
        <v>42248</v>
      </c>
      <c r="B71" s="31">
        <v>765</v>
      </c>
      <c r="C71" s="28">
        <v>840.08333333333337</v>
      </c>
    </row>
    <row r="72" spans="1:3">
      <c r="A72" s="30">
        <v>42278</v>
      </c>
      <c r="B72" s="31">
        <v>774</v>
      </c>
      <c r="C72" s="28">
        <v>832.41666666666663</v>
      </c>
    </row>
    <row r="73" spans="1:3">
      <c r="A73" s="30">
        <v>42309</v>
      </c>
      <c r="B73" s="31">
        <v>786</v>
      </c>
      <c r="C73" s="28">
        <v>825.91666666666663</v>
      </c>
    </row>
    <row r="74" spans="1:3">
      <c r="A74" s="30">
        <v>42339</v>
      </c>
      <c r="B74" s="31">
        <v>861</v>
      </c>
      <c r="C74" s="28">
        <v>824.16666666666663</v>
      </c>
    </row>
    <row r="75" spans="1:3">
      <c r="A75" s="30">
        <v>42370</v>
      </c>
      <c r="B75" s="31">
        <v>873</v>
      </c>
      <c r="C75" s="28">
        <v>815.83333333333337</v>
      </c>
    </row>
    <row r="76" spans="1:3">
      <c r="A76" s="30">
        <v>42401</v>
      </c>
      <c r="B76" s="31">
        <v>828</v>
      </c>
      <c r="C76" s="28">
        <v>807.33333333333337</v>
      </c>
    </row>
    <row r="77" spans="1:3">
      <c r="A77" s="30">
        <v>42430</v>
      </c>
      <c r="B77" s="31">
        <v>794</v>
      </c>
      <c r="C77" s="28">
        <v>801.41666666666663</v>
      </c>
    </row>
    <row r="78" spans="1:3">
      <c r="A78" s="30">
        <v>42461</v>
      </c>
      <c r="B78" s="32">
        <v>711</v>
      </c>
      <c r="C78" s="28">
        <v>791.16666666666663</v>
      </c>
    </row>
    <row r="79" spans="1:3">
      <c r="A79" s="30">
        <v>42491</v>
      </c>
      <c r="B79" s="32">
        <v>663</v>
      </c>
      <c r="C79" s="28">
        <v>782.41666666666663</v>
      </c>
    </row>
    <row r="80" spans="1:3">
      <c r="A80" s="30">
        <v>42522</v>
      </c>
      <c r="B80" s="32">
        <v>636</v>
      </c>
      <c r="C80" s="28">
        <v>771.41666666666663</v>
      </c>
    </row>
    <row r="81" spans="1:3">
      <c r="A81" s="30">
        <v>42552</v>
      </c>
      <c r="B81" s="32">
        <v>620</v>
      </c>
      <c r="C81" s="28">
        <v>757.25</v>
      </c>
    </row>
    <row r="82" spans="1:3">
      <c r="A82" s="30">
        <v>42583</v>
      </c>
      <c r="B82" s="32">
        <v>596</v>
      </c>
      <c r="C82" s="28">
        <v>742.25</v>
      </c>
    </row>
    <row r="83" spans="1:3">
      <c r="A83" s="30">
        <v>42614</v>
      </c>
      <c r="B83" s="32">
        <v>592</v>
      </c>
      <c r="C83" s="28">
        <v>727.83333333333337</v>
      </c>
    </row>
    <row r="84" spans="1:3">
      <c r="A84" s="30">
        <v>42644</v>
      </c>
      <c r="B84" s="32">
        <v>552</v>
      </c>
      <c r="C84" s="28">
        <v>709.33333333333337</v>
      </c>
    </row>
    <row r="85" spans="1:3">
      <c r="A85" s="30">
        <v>42675</v>
      </c>
      <c r="B85" s="32">
        <v>573</v>
      </c>
      <c r="C85" s="28">
        <v>691.58333333333337</v>
      </c>
    </row>
    <row r="86" spans="1:3">
      <c r="A86" s="30">
        <v>42705</v>
      </c>
      <c r="B86" s="32">
        <v>579</v>
      </c>
      <c r="C86" s="28">
        <v>668.08333333333337</v>
      </c>
    </row>
    <row r="87" spans="1:3">
      <c r="A87" s="30">
        <v>42736</v>
      </c>
      <c r="B87" s="32">
        <v>601</v>
      </c>
      <c r="C87" s="28">
        <v>645.41666666666663</v>
      </c>
    </row>
    <row r="88" spans="1:3">
      <c r="A88" s="30">
        <v>42767</v>
      </c>
      <c r="B88" s="32">
        <v>574</v>
      </c>
      <c r="C88" s="28">
        <v>624.25</v>
      </c>
    </row>
    <row r="89" spans="1:3">
      <c r="A89" s="30">
        <v>42795</v>
      </c>
      <c r="B89" s="32">
        <v>507</v>
      </c>
      <c r="C89" s="28">
        <v>600.33333333333337</v>
      </c>
    </row>
    <row r="90" spans="1:3">
      <c r="A90" s="30">
        <v>42826</v>
      </c>
      <c r="B90" s="32">
        <v>462</v>
      </c>
      <c r="C90" s="28">
        <v>579.58333333333337</v>
      </c>
    </row>
    <row r="91" spans="1:3">
      <c r="A91" s="30">
        <v>42856</v>
      </c>
      <c r="B91" s="32">
        <v>440</v>
      </c>
      <c r="C91" s="28">
        <v>561</v>
      </c>
    </row>
    <row r="92" spans="1:3">
      <c r="A92" s="30">
        <v>42887</v>
      </c>
      <c r="B92" s="32">
        <v>407</v>
      </c>
      <c r="C92" s="28">
        <v>541.91666666666663</v>
      </c>
    </row>
    <row r="93" spans="1:3">
      <c r="A93" s="30">
        <v>42917</v>
      </c>
      <c r="B93" s="32">
        <v>420</v>
      </c>
      <c r="C93" s="28">
        <v>525.25</v>
      </c>
    </row>
    <row r="94" spans="1:3">
      <c r="A94" s="30">
        <v>42948</v>
      </c>
      <c r="B94" s="32">
        <v>393</v>
      </c>
      <c r="C94" s="28">
        <v>508.33333333333331</v>
      </c>
    </row>
    <row r="95" spans="1:3">
      <c r="A95" s="30">
        <v>42979</v>
      </c>
      <c r="B95" s="32">
        <v>338</v>
      </c>
      <c r="C95" s="28">
        <v>487.16666666666669</v>
      </c>
    </row>
    <row r="96" spans="1:3">
      <c r="A96" s="30">
        <v>43009</v>
      </c>
      <c r="B96" s="32">
        <v>336</v>
      </c>
      <c r="C96" s="28">
        <v>469.16666666666669</v>
      </c>
    </row>
    <row r="97" spans="1:3">
      <c r="A97" s="30">
        <v>43040</v>
      </c>
      <c r="B97" s="32">
        <v>319</v>
      </c>
      <c r="C97" s="28">
        <v>448</v>
      </c>
    </row>
    <row r="98" spans="1:3">
      <c r="A98" s="30">
        <v>43070</v>
      </c>
      <c r="B98" s="32">
        <v>335</v>
      </c>
      <c r="C98" s="28">
        <v>427.66666666666669</v>
      </c>
    </row>
    <row r="99" spans="1:3">
      <c r="A99" s="30">
        <v>43101</v>
      </c>
      <c r="B99" s="32">
        <v>361</v>
      </c>
      <c r="C99" s="28">
        <v>407.66666666666669</v>
      </c>
    </row>
    <row r="100" spans="1:3">
      <c r="A100" s="30">
        <v>43132</v>
      </c>
      <c r="B100" s="32">
        <v>373</v>
      </c>
      <c r="C100" s="28">
        <v>390.91666666666669</v>
      </c>
    </row>
    <row r="101" spans="1:3">
      <c r="A101" s="30">
        <v>43160</v>
      </c>
      <c r="B101" s="32">
        <v>399</v>
      </c>
      <c r="C101" s="28">
        <v>381.91666666666669</v>
      </c>
    </row>
    <row r="102" spans="1:3">
      <c r="A102" s="30">
        <v>43191</v>
      </c>
      <c r="B102" s="32">
        <v>407</v>
      </c>
      <c r="C102" s="28">
        <v>377.33333333333331</v>
      </c>
    </row>
    <row r="103" spans="1:3">
      <c r="A103" s="30">
        <v>43221</v>
      </c>
      <c r="B103" s="32">
        <v>330</v>
      </c>
      <c r="C103" s="28">
        <v>368.16666666666669</v>
      </c>
    </row>
    <row r="104" spans="1:3">
      <c r="A104" s="30">
        <v>43252</v>
      </c>
      <c r="B104" s="32">
        <v>313</v>
      </c>
      <c r="C104" s="28">
        <v>360.33333333333331</v>
      </c>
    </row>
    <row r="105" spans="1:3">
      <c r="A105" s="30">
        <v>43282</v>
      </c>
      <c r="B105" s="53">
        <v>321</v>
      </c>
      <c r="C105" s="54">
        <f t="shared" ref="C105:C119" si="0">AVERAGE(B94:B105)</f>
        <v>352.08333333333331</v>
      </c>
    </row>
    <row r="106" spans="1:3">
      <c r="A106" s="30">
        <v>43313</v>
      </c>
      <c r="B106" s="53">
        <v>336</v>
      </c>
      <c r="C106" s="54">
        <f t="shared" si="0"/>
        <v>347.33333333333331</v>
      </c>
    </row>
    <row r="107" spans="1:3">
      <c r="A107" s="30">
        <v>43344</v>
      </c>
      <c r="B107" s="53">
        <v>331</v>
      </c>
      <c r="C107" s="54">
        <f t="shared" si="0"/>
        <v>346.75</v>
      </c>
    </row>
    <row r="108" spans="1:3">
      <c r="A108" s="30">
        <v>43374</v>
      </c>
      <c r="B108" s="53">
        <v>325</v>
      </c>
      <c r="C108" s="54">
        <f t="shared" si="0"/>
        <v>345.83333333333331</v>
      </c>
    </row>
    <row r="109" spans="1:3">
      <c r="A109" s="30">
        <v>43405</v>
      </c>
      <c r="B109" s="53">
        <v>330</v>
      </c>
      <c r="C109" s="54">
        <f t="shared" si="0"/>
        <v>346.75</v>
      </c>
    </row>
    <row r="110" spans="1:3">
      <c r="A110" s="30">
        <v>43435</v>
      </c>
      <c r="B110" s="53">
        <v>354</v>
      </c>
      <c r="C110" s="54">
        <f t="shared" si="0"/>
        <v>348.33333333333331</v>
      </c>
    </row>
    <row r="111" spans="1:3">
      <c r="A111" s="30">
        <v>43466</v>
      </c>
      <c r="B111" s="53">
        <v>368</v>
      </c>
      <c r="C111" s="54">
        <f t="shared" si="0"/>
        <v>348.91666666666669</v>
      </c>
    </row>
    <row r="112" spans="1:3">
      <c r="A112" s="30">
        <v>43497</v>
      </c>
      <c r="B112" s="53">
        <v>371</v>
      </c>
      <c r="C112" s="54">
        <f t="shared" si="0"/>
        <v>348.75</v>
      </c>
    </row>
    <row r="113" spans="1:3">
      <c r="A113" s="30">
        <v>43525</v>
      </c>
      <c r="B113" s="53">
        <v>349</v>
      </c>
      <c r="C113" s="54">
        <f t="shared" si="0"/>
        <v>344.58333333333331</v>
      </c>
    </row>
    <row r="114" spans="1:3">
      <c r="A114" s="30">
        <v>43556</v>
      </c>
      <c r="B114" s="53">
        <v>314</v>
      </c>
      <c r="C114" s="54">
        <f t="shared" si="0"/>
        <v>336.83333333333331</v>
      </c>
    </row>
    <row r="115" spans="1:3">
      <c r="A115" s="30">
        <v>43586</v>
      </c>
      <c r="B115" s="53">
        <v>305</v>
      </c>
      <c r="C115" s="54">
        <f t="shared" si="0"/>
        <v>334.75</v>
      </c>
    </row>
    <row r="116" spans="1:3">
      <c r="A116" s="30">
        <v>43617</v>
      </c>
      <c r="B116" s="53">
        <v>302</v>
      </c>
      <c r="C116" s="54">
        <f t="shared" si="0"/>
        <v>333.83333333333331</v>
      </c>
    </row>
    <row r="117" spans="1:3">
      <c r="A117" s="30">
        <v>43647</v>
      </c>
      <c r="B117" s="53">
        <v>334</v>
      </c>
      <c r="C117" s="54">
        <f t="shared" si="0"/>
        <v>334.91666666666669</v>
      </c>
    </row>
    <row r="118" spans="1:3">
      <c r="A118" s="30">
        <v>43678</v>
      </c>
      <c r="B118" s="53">
        <v>337</v>
      </c>
      <c r="C118" s="54">
        <f t="shared" si="0"/>
        <v>335</v>
      </c>
    </row>
    <row r="119" spans="1:3">
      <c r="A119" s="30">
        <v>43709</v>
      </c>
      <c r="B119" s="53">
        <v>320</v>
      </c>
      <c r="C119" s="54">
        <f t="shared" si="0"/>
        <v>334.08333333333331</v>
      </c>
    </row>
    <row r="120" spans="1:3">
      <c r="A120" s="145">
        <v>43739</v>
      </c>
      <c r="B120" s="53">
        <v>332</v>
      </c>
      <c r="C120" s="54">
        <v>334.66666666666669</v>
      </c>
    </row>
    <row r="121" spans="1:3">
      <c r="A121" s="145">
        <v>43770</v>
      </c>
      <c r="B121" s="53">
        <v>337</v>
      </c>
      <c r="C121" s="54">
        <v>335.25</v>
      </c>
    </row>
    <row r="122" spans="1:3">
      <c r="A122" s="145">
        <v>43800</v>
      </c>
      <c r="B122" s="53">
        <v>376</v>
      </c>
      <c r="C122" s="54">
        <v>337.08333333333331</v>
      </c>
    </row>
    <row r="123" spans="1:3">
      <c r="A123" s="145">
        <v>43831</v>
      </c>
      <c r="B123" s="53">
        <v>404</v>
      </c>
      <c r="C123" s="54">
        <v>340.08333333333331</v>
      </c>
    </row>
    <row r="124" spans="1:3">
      <c r="A124" s="145">
        <v>43862</v>
      </c>
      <c r="B124" s="53">
        <v>389</v>
      </c>
      <c r="C124" s="54">
        <v>341.58333333333331</v>
      </c>
    </row>
    <row r="125" spans="1:3">
      <c r="A125" s="145">
        <v>43891</v>
      </c>
      <c r="B125" s="53">
        <v>850</v>
      </c>
      <c r="C125" s="54">
        <v>383.33333333333331</v>
      </c>
    </row>
    <row r="126" spans="1:3">
      <c r="A126" s="145">
        <v>43922</v>
      </c>
      <c r="B126" s="53">
        <v>1347</v>
      </c>
      <c r="C126" s="54">
        <v>469.41666666666669</v>
      </c>
    </row>
    <row r="127" spans="1:3">
      <c r="A127" s="145">
        <v>43952</v>
      </c>
      <c r="B127" s="53">
        <v>1283</v>
      </c>
      <c r="C127" s="54">
        <v>550.91666666666663</v>
      </c>
    </row>
    <row r="128" spans="1:3">
      <c r="A128" s="145">
        <v>43983</v>
      </c>
      <c r="B128" s="53">
        <v>1133</v>
      </c>
      <c r="C128" s="54">
        <v>620.16666666666663</v>
      </c>
    </row>
    <row r="129" spans="1:3">
      <c r="A129" s="145">
        <v>44013</v>
      </c>
      <c r="B129" s="53">
        <v>1100</v>
      </c>
      <c r="C129" s="54">
        <v>684</v>
      </c>
    </row>
    <row r="130" spans="1:3">
      <c r="A130" s="145">
        <v>44044</v>
      </c>
      <c r="B130" s="53">
        <v>1000</v>
      </c>
      <c r="C130" s="54">
        <v>739.25</v>
      </c>
    </row>
    <row r="131" spans="1:3">
      <c r="A131" s="145">
        <v>44075</v>
      </c>
      <c r="B131" s="53">
        <v>885</v>
      </c>
      <c r="C131" s="54">
        <v>786.33333333333337</v>
      </c>
    </row>
    <row r="132" spans="1:3">
      <c r="A132" s="145">
        <v>44105</v>
      </c>
      <c r="B132" s="53">
        <v>797</v>
      </c>
      <c r="C132" s="54">
        <v>825.08333333333337</v>
      </c>
    </row>
    <row r="133" spans="1:3">
      <c r="A133" s="145">
        <v>44136</v>
      </c>
      <c r="B133" s="53">
        <v>770</v>
      </c>
      <c r="C133" s="54">
        <v>861.16666666666663</v>
      </c>
    </row>
    <row r="134" spans="1:3">
      <c r="A134" s="145">
        <v>44166</v>
      </c>
      <c r="B134" s="53">
        <v>756</v>
      </c>
      <c r="C134" s="54">
        <v>892.83333333333337</v>
      </c>
    </row>
    <row r="135" spans="1:3">
      <c r="A135" s="145">
        <v>44197</v>
      </c>
      <c r="B135" s="53">
        <v>1034</v>
      </c>
      <c r="C135" s="54">
        <v>945.33333333333337</v>
      </c>
    </row>
    <row r="136" spans="1:3">
      <c r="A136" s="145">
        <v>44228</v>
      </c>
      <c r="B136" s="53">
        <v>822</v>
      </c>
      <c r="C136" s="54">
        <v>981.41666666666663</v>
      </c>
    </row>
    <row r="137" spans="1:3" ht="15">
      <c r="A137" s="145">
        <v>44256</v>
      </c>
      <c r="B137" s="146">
        <v>938</v>
      </c>
      <c r="C137" s="54">
        <v>988.75</v>
      </c>
    </row>
    <row r="138" spans="1:3" ht="15">
      <c r="A138" s="145">
        <v>44287</v>
      </c>
      <c r="B138" s="146">
        <v>751</v>
      </c>
      <c r="C138" s="54">
        <v>939.08333333333337</v>
      </c>
    </row>
    <row r="139" spans="1:3" ht="15">
      <c r="A139" s="145">
        <v>44317</v>
      </c>
      <c r="B139" s="146">
        <v>607</v>
      </c>
      <c r="C139" s="54">
        <v>882.75</v>
      </c>
    </row>
    <row r="140" spans="1:3" ht="15">
      <c r="A140" s="145">
        <v>44348</v>
      </c>
      <c r="B140" s="146">
        <v>495</v>
      </c>
      <c r="C140" s="54">
        <v>829.58333333333337</v>
      </c>
    </row>
    <row r="141" spans="1:3" ht="15">
      <c r="A141" s="145">
        <v>44378</v>
      </c>
      <c r="B141" s="146">
        <v>445</v>
      </c>
      <c r="C141" s="54">
        <v>775</v>
      </c>
    </row>
    <row r="142" spans="1:3">
      <c r="A142" s="145">
        <v>44409</v>
      </c>
      <c r="B142" s="53">
        <v>395</v>
      </c>
      <c r="C142" s="54">
        <v>724.58333333333337</v>
      </c>
    </row>
    <row r="143" spans="1:3">
      <c r="A143" s="145">
        <v>44440</v>
      </c>
      <c r="B143" s="53">
        <v>365</v>
      </c>
      <c r="C143" s="54">
        <v>681.25</v>
      </c>
    </row>
    <row r="144" spans="1:3">
      <c r="A144" s="145">
        <v>44470</v>
      </c>
      <c r="B144" s="53">
        <v>326</v>
      </c>
      <c r="C144" s="54">
        <v>642</v>
      </c>
    </row>
    <row r="145" spans="1:3">
      <c r="A145" s="145">
        <v>44501</v>
      </c>
      <c r="B145" s="53">
        <v>293</v>
      </c>
      <c r="C145" s="54">
        <v>602.25</v>
      </c>
    </row>
    <row r="146" spans="1:3">
      <c r="A146" s="145">
        <v>44531</v>
      </c>
      <c r="B146" s="53">
        <v>291</v>
      </c>
      <c r="C146" s="54">
        <v>563.5</v>
      </c>
    </row>
    <row r="147" spans="1:3">
      <c r="A147" s="145">
        <v>44562</v>
      </c>
      <c r="B147" s="53">
        <v>319</v>
      </c>
      <c r="C147" s="54">
        <v>503.91666666666669</v>
      </c>
    </row>
    <row r="148" spans="1:3">
      <c r="A148" s="145">
        <v>44593</v>
      </c>
      <c r="B148" s="53">
        <v>297</v>
      </c>
      <c r="C148" s="54">
        <v>460.16666666666669</v>
      </c>
    </row>
    <row r="149" spans="1:3">
      <c r="A149" s="145">
        <v>44621</v>
      </c>
      <c r="B149" s="53">
        <v>262</v>
      </c>
      <c r="C149" s="54">
        <v>403.83333333333331</v>
      </c>
    </row>
    <row r="150" spans="1:3">
      <c r="A150" s="145">
        <v>44652</v>
      </c>
      <c r="B150" s="53">
        <v>257</v>
      </c>
      <c r="C150" s="54">
        <v>362.66666666666669</v>
      </c>
    </row>
    <row r="151" spans="1:3">
      <c r="A151" s="145">
        <v>44682</v>
      </c>
      <c r="B151" s="53">
        <v>264</v>
      </c>
      <c r="C151" s="54">
        <v>334.08333333333331</v>
      </c>
    </row>
    <row r="152" spans="1:3">
      <c r="A152" s="145">
        <v>44713</v>
      </c>
      <c r="B152" s="53">
        <v>285</v>
      </c>
      <c r="C152" s="54">
        <v>316.58333333333331</v>
      </c>
    </row>
    <row r="153" spans="1:3">
      <c r="A153" s="145">
        <v>44743</v>
      </c>
      <c r="B153" s="53">
        <v>302</v>
      </c>
      <c r="C153" s="54">
        <v>304.66666666666669</v>
      </c>
    </row>
    <row r="154" spans="1:3">
      <c r="A154" s="145">
        <v>44774</v>
      </c>
      <c r="B154" s="53">
        <v>313</v>
      </c>
      <c r="C154" s="54">
        <v>297.83333333333331</v>
      </c>
    </row>
    <row r="155" spans="1:3">
      <c r="A155" s="145">
        <v>44805</v>
      </c>
      <c r="B155" s="53">
        <v>307</v>
      </c>
      <c r="C155" s="54">
        <v>293</v>
      </c>
    </row>
    <row r="156" spans="1:3">
      <c r="A156" s="145">
        <v>44835</v>
      </c>
      <c r="B156" s="53">
        <v>290</v>
      </c>
      <c r="C156" s="54">
        <v>289.16666666666669</v>
      </c>
    </row>
    <row r="157" spans="1:3">
      <c r="A157" s="145">
        <v>44866</v>
      </c>
      <c r="B157" s="53">
        <v>277</v>
      </c>
      <c r="C157" s="54">
        <v>287.83333333333331</v>
      </c>
    </row>
    <row r="158" spans="1:3">
      <c r="A158" s="145">
        <v>44896</v>
      </c>
      <c r="B158" s="53">
        <v>292</v>
      </c>
      <c r="C158" s="54">
        <v>287.91666666666669</v>
      </c>
    </row>
    <row r="159" spans="1:3">
      <c r="A159" s="145">
        <v>44927</v>
      </c>
      <c r="B159" s="53">
        <v>297</v>
      </c>
      <c r="C159" s="54">
        <v>286.91666666666669</v>
      </c>
    </row>
    <row r="160" spans="1:3">
      <c r="A160" s="145">
        <v>44958</v>
      </c>
      <c r="B160" s="53">
        <v>313</v>
      </c>
      <c r="C160" s="54">
        <v>288.25</v>
      </c>
    </row>
    <row r="161" spans="1:3">
      <c r="A161" s="145">
        <v>44986</v>
      </c>
      <c r="B161" s="53">
        <v>291</v>
      </c>
      <c r="C161" s="54">
        <v>290.66666666666669</v>
      </c>
    </row>
    <row r="162" spans="1:3">
      <c r="A162" s="145">
        <v>45017</v>
      </c>
      <c r="B162" s="19">
        <v>262</v>
      </c>
      <c r="C162" s="94">
        <v>291.08333333333331</v>
      </c>
    </row>
    <row r="163" spans="1:3">
      <c r="A163" s="145">
        <v>45047</v>
      </c>
      <c r="B163" s="19">
        <v>246</v>
      </c>
      <c r="C163" s="94">
        <v>289.58333333333331</v>
      </c>
    </row>
    <row r="164" spans="1:3">
      <c r="A164" s="145">
        <v>45078</v>
      </c>
      <c r="B164" s="19">
        <v>228</v>
      </c>
      <c r="C164" s="94">
        <v>284.83333333333331</v>
      </c>
    </row>
    <row r="165" spans="1:3">
      <c r="A165" s="145">
        <v>45108</v>
      </c>
      <c r="B165" s="19">
        <v>245</v>
      </c>
      <c r="C165" s="94">
        <v>280.08333333333331</v>
      </c>
    </row>
    <row r="166" spans="1:3">
      <c r="A166" s="145">
        <v>45139</v>
      </c>
      <c r="B166" s="19">
        <v>237</v>
      </c>
      <c r="C166" s="94">
        <v>273.75</v>
      </c>
    </row>
    <row r="167" spans="1:3">
      <c r="A167" s="145">
        <v>45170</v>
      </c>
      <c r="B167" s="19">
        <v>256</v>
      </c>
      <c r="C167" s="94">
        <v>269.5</v>
      </c>
    </row>
    <row r="168" spans="1:3">
      <c r="A168" s="145">
        <v>45261</v>
      </c>
      <c r="B168" s="19">
        <v>285</v>
      </c>
      <c r="C168" s="94">
        <v>269</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8"/>
  <sheetViews>
    <sheetView workbookViewId="0">
      <pane ySplit="2" topLeftCell="A3" activePane="bottomLeft" state="frozen"/>
      <selection pane="bottomLeft" activeCell="A58" sqref="A58"/>
    </sheetView>
  </sheetViews>
  <sheetFormatPr defaultColWidth="9" defaultRowHeight="13.8"/>
  <cols>
    <col min="1" max="1" width="13.19921875" style="15" customWidth="1"/>
    <col min="2" max="2" width="11.8984375" style="15" hidden="1" customWidth="1"/>
    <col min="3" max="3" width="12" style="15" hidden="1" customWidth="1"/>
    <col min="4" max="4" width="11" style="15" hidden="1" customWidth="1"/>
    <col min="5" max="5" width="13.09765625" style="15" hidden="1" customWidth="1"/>
    <col min="6" max="6" width="10" style="15" customWidth="1"/>
    <col min="7" max="7" width="10.19921875" style="15" bestFit="1" customWidth="1"/>
    <col min="8" max="8" width="19.19921875" style="15" customWidth="1"/>
    <col min="9" max="9" width="10" style="15" bestFit="1" customWidth="1"/>
    <col min="10" max="10" width="8.69921875" style="15" bestFit="1" customWidth="1"/>
    <col min="11" max="11" width="8.3984375" style="15" customWidth="1"/>
    <col min="12" max="12" width="10.8984375" style="15" customWidth="1"/>
    <col min="13" max="13" width="11.3984375" style="15" customWidth="1"/>
    <col min="14" max="14" width="13" style="15" bestFit="1" customWidth="1"/>
    <col min="15" max="15" width="9.69921875" style="15" customWidth="1"/>
    <col min="16" max="16" width="10.59765625" style="15" customWidth="1"/>
    <col min="17" max="17" width="9.8984375" style="15" customWidth="1"/>
    <col min="18" max="18" width="19.09765625" style="15" customWidth="1"/>
    <col min="19" max="19" width="18.3984375" style="15" customWidth="1"/>
    <col min="20" max="20" width="22.69921875" style="15" customWidth="1"/>
    <col min="21" max="16384" width="9" style="15"/>
  </cols>
  <sheetData>
    <row r="1" spans="1:20">
      <c r="A1" s="8" t="s">
        <v>77</v>
      </c>
    </row>
    <row r="2" spans="1:20" ht="41.4">
      <c r="A2" s="35" t="s">
        <v>3</v>
      </c>
      <c r="B2" s="24" t="s">
        <v>60</v>
      </c>
      <c r="C2" s="24" t="s">
        <v>61</v>
      </c>
      <c r="D2" s="24" t="s">
        <v>62</v>
      </c>
      <c r="E2" s="41" t="s">
        <v>63</v>
      </c>
      <c r="F2" s="37" t="s">
        <v>64</v>
      </c>
      <c r="G2" s="37" t="s">
        <v>65</v>
      </c>
      <c r="H2" s="37" t="s">
        <v>66</v>
      </c>
      <c r="I2" s="37" t="s">
        <v>67</v>
      </c>
      <c r="J2" s="37" t="s">
        <v>68</v>
      </c>
      <c r="K2" s="37" t="s">
        <v>69</v>
      </c>
      <c r="L2" s="41" t="s">
        <v>70</v>
      </c>
      <c r="M2" s="41" t="s">
        <v>71</v>
      </c>
      <c r="N2" s="41" t="s">
        <v>42</v>
      </c>
      <c r="O2" s="41" t="s">
        <v>72</v>
      </c>
      <c r="P2" s="41" t="s">
        <v>73</v>
      </c>
      <c r="Q2" s="41" t="s">
        <v>43</v>
      </c>
      <c r="R2" s="41" t="s">
        <v>74</v>
      </c>
      <c r="S2" s="41" t="s">
        <v>75</v>
      </c>
      <c r="T2" s="41" t="s">
        <v>76</v>
      </c>
    </row>
    <row r="3" spans="1:20">
      <c r="A3" s="23">
        <v>40238</v>
      </c>
      <c r="B3" s="67">
        <v>38.85</v>
      </c>
      <c r="C3" s="67">
        <v>24.24</v>
      </c>
      <c r="D3" s="68">
        <v>63.09</v>
      </c>
      <c r="E3" s="65"/>
      <c r="F3" s="65"/>
      <c r="G3" s="65"/>
      <c r="H3" s="65"/>
      <c r="I3" s="65"/>
      <c r="J3" s="65"/>
      <c r="K3" s="65"/>
      <c r="L3" s="65"/>
      <c r="M3" s="65"/>
      <c r="N3" s="65"/>
      <c r="O3" s="65"/>
      <c r="P3" s="65"/>
      <c r="Q3" s="65"/>
      <c r="R3" s="65"/>
      <c r="S3" s="65"/>
      <c r="T3" s="65"/>
    </row>
    <row r="4" spans="1:20">
      <c r="A4" s="23">
        <v>40330</v>
      </c>
      <c r="B4" s="67">
        <v>38.58</v>
      </c>
      <c r="C4" s="67">
        <v>25.19</v>
      </c>
      <c r="D4" s="68">
        <v>63.769999999999996</v>
      </c>
      <c r="E4" s="65"/>
      <c r="F4" s="65"/>
      <c r="G4" s="65"/>
      <c r="H4" s="65"/>
      <c r="I4" s="65"/>
      <c r="J4" s="65"/>
      <c r="K4" s="65"/>
      <c r="L4" s="65"/>
      <c r="M4" s="65"/>
      <c r="N4" s="65"/>
      <c r="O4" s="65"/>
      <c r="P4" s="65"/>
      <c r="Q4" s="65"/>
      <c r="R4" s="65"/>
      <c r="S4" s="65"/>
      <c r="T4" s="65"/>
    </row>
    <row r="5" spans="1:20">
      <c r="A5" s="23">
        <v>40422</v>
      </c>
      <c r="B5" s="67">
        <v>38.590000000000003</v>
      </c>
      <c r="C5" s="67">
        <v>23.5</v>
      </c>
      <c r="D5" s="68">
        <v>62.09</v>
      </c>
      <c r="E5" s="65"/>
      <c r="F5" s="65"/>
      <c r="G5" s="65"/>
      <c r="H5" s="65"/>
      <c r="I5" s="65"/>
      <c r="J5" s="65"/>
      <c r="K5" s="65"/>
      <c r="L5" s="65"/>
      <c r="M5" s="65"/>
      <c r="N5" s="65"/>
      <c r="O5" s="65"/>
      <c r="P5" s="65"/>
      <c r="Q5" s="65"/>
      <c r="R5" s="65"/>
      <c r="S5" s="65"/>
      <c r="T5" s="65"/>
    </row>
    <row r="6" spans="1:20">
      <c r="A6" s="23">
        <v>40513</v>
      </c>
      <c r="B6" s="67">
        <v>37.96</v>
      </c>
      <c r="C6" s="67">
        <v>24.25</v>
      </c>
      <c r="D6" s="68">
        <v>62.21</v>
      </c>
      <c r="E6" s="43">
        <v>27.9</v>
      </c>
      <c r="F6" s="43">
        <v>34</v>
      </c>
      <c r="G6" s="43">
        <v>75</v>
      </c>
      <c r="H6" s="43">
        <v>76</v>
      </c>
      <c r="I6" s="43">
        <v>194</v>
      </c>
      <c r="J6" s="43">
        <v>130</v>
      </c>
      <c r="K6" s="43">
        <v>3</v>
      </c>
      <c r="L6" s="40">
        <v>301</v>
      </c>
      <c r="M6" s="40">
        <v>427</v>
      </c>
      <c r="N6" s="40">
        <v>35</v>
      </c>
      <c r="O6" s="69">
        <v>23461</v>
      </c>
      <c r="P6" s="69">
        <v>5619</v>
      </c>
      <c r="Q6" s="69">
        <v>29080</v>
      </c>
      <c r="R6" s="65"/>
      <c r="S6" s="65"/>
      <c r="T6" s="65"/>
    </row>
    <row r="7" spans="1:20">
      <c r="A7" s="23">
        <v>40603</v>
      </c>
      <c r="B7" s="67">
        <v>37.49</v>
      </c>
      <c r="C7" s="67">
        <v>22.04</v>
      </c>
      <c r="D7" s="68">
        <v>59.53</v>
      </c>
      <c r="E7" s="43">
        <v>28.1</v>
      </c>
      <c r="F7" s="43">
        <v>34</v>
      </c>
      <c r="G7" s="43">
        <v>73</v>
      </c>
      <c r="H7" s="43">
        <v>74</v>
      </c>
      <c r="I7" s="43">
        <v>193</v>
      </c>
      <c r="J7" s="43">
        <v>132</v>
      </c>
      <c r="K7" s="43">
        <v>3</v>
      </c>
      <c r="L7" s="40">
        <v>304</v>
      </c>
      <c r="M7" s="40">
        <v>329</v>
      </c>
      <c r="N7" s="40">
        <v>69</v>
      </c>
      <c r="O7" s="69">
        <v>22696</v>
      </c>
      <c r="P7" s="69">
        <v>5701</v>
      </c>
      <c r="Q7" s="69">
        <v>28397</v>
      </c>
      <c r="R7" s="65"/>
      <c r="S7" s="65"/>
      <c r="T7" s="65"/>
    </row>
    <row r="8" spans="1:20">
      <c r="A8" s="23">
        <v>40695</v>
      </c>
      <c r="B8" s="67">
        <v>37.53</v>
      </c>
      <c r="C8" s="67">
        <v>21.88</v>
      </c>
      <c r="D8" s="68">
        <v>59.41</v>
      </c>
      <c r="E8" s="43">
        <v>29.6</v>
      </c>
      <c r="F8" s="43">
        <v>34</v>
      </c>
      <c r="G8" s="43">
        <v>73</v>
      </c>
      <c r="H8" s="43">
        <v>76</v>
      </c>
      <c r="I8" s="43">
        <v>191</v>
      </c>
      <c r="J8" s="43">
        <v>133</v>
      </c>
      <c r="K8" s="43">
        <v>4</v>
      </c>
      <c r="L8" s="40">
        <v>282</v>
      </c>
      <c r="M8" s="40">
        <v>366</v>
      </c>
      <c r="N8" s="40">
        <v>31</v>
      </c>
      <c r="O8" s="69">
        <v>22617</v>
      </c>
      <c r="P8" s="69">
        <v>5997</v>
      </c>
      <c r="Q8" s="69">
        <v>28614</v>
      </c>
      <c r="R8" s="65"/>
      <c r="S8" s="65"/>
      <c r="T8" s="65"/>
    </row>
    <row r="9" spans="1:20">
      <c r="A9" s="23">
        <v>40787</v>
      </c>
      <c r="B9" s="67">
        <v>36.869999999999997</v>
      </c>
      <c r="C9" s="67">
        <v>22.75</v>
      </c>
      <c r="D9" s="68">
        <v>59.62</v>
      </c>
      <c r="E9" s="43">
        <v>27.9</v>
      </c>
      <c r="F9" s="43">
        <v>33</v>
      </c>
      <c r="G9" s="43">
        <v>67</v>
      </c>
      <c r="H9" s="43">
        <v>70</v>
      </c>
      <c r="I9" s="43">
        <v>185</v>
      </c>
      <c r="J9" s="43">
        <v>130</v>
      </c>
      <c r="K9" s="43">
        <v>4</v>
      </c>
      <c r="L9" s="40">
        <v>256</v>
      </c>
      <c r="M9" s="40">
        <v>346</v>
      </c>
      <c r="N9" s="40">
        <v>82</v>
      </c>
      <c r="O9" s="69">
        <v>22417</v>
      </c>
      <c r="P9" s="69">
        <v>6274</v>
      </c>
      <c r="Q9" s="69">
        <v>28691</v>
      </c>
      <c r="R9" s="65"/>
      <c r="S9" s="65"/>
      <c r="T9" s="65"/>
    </row>
    <row r="10" spans="1:20">
      <c r="A10" s="23">
        <v>40878</v>
      </c>
      <c r="B10" s="67">
        <v>36.380000000000003</v>
      </c>
      <c r="C10" s="67">
        <v>20.85</v>
      </c>
      <c r="D10" s="68">
        <v>57.230000000000004</v>
      </c>
      <c r="E10" s="43">
        <v>22.3</v>
      </c>
      <c r="F10" s="43">
        <v>33</v>
      </c>
      <c r="G10" s="43">
        <v>66</v>
      </c>
      <c r="H10" s="43">
        <v>66</v>
      </c>
      <c r="I10" s="43">
        <v>185</v>
      </c>
      <c r="J10" s="43">
        <v>130</v>
      </c>
      <c r="K10" s="43">
        <v>23</v>
      </c>
      <c r="L10" s="40">
        <v>243</v>
      </c>
      <c r="M10" s="40">
        <v>386</v>
      </c>
      <c r="N10" s="40">
        <v>79</v>
      </c>
      <c r="O10" s="69">
        <v>22307</v>
      </c>
      <c r="P10" s="69">
        <v>6542</v>
      </c>
      <c r="Q10" s="69">
        <v>28849</v>
      </c>
      <c r="R10" s="65"/>
      <c r="S10" s="65"/>
      <c r="T10" s="65"/>
    </row>
    <row r="11" spans="1:20">
      <c r="A11" s="23">
        <v>40969</v>
      </c>
      <c r="B11" s="67">
        <v>36.450000000000003</v>
      </c>
      <c r="C11" s="67">
        <v>21.1</v>
      </c>
      <c r="D11" s="68">
        <v>57.550000000000004</v>
      </c>
      <c r="E11" s="43">
        <v>22.6</v>
      </c>
      <c r="F11" s="43">
        <v>33</v>
      </c>
      <c r="G11" s="43">
        <v>64</v>
      </c>
      <c r="H11" s="43">
        <v>65</v>
      </c>
      <c r="I11" s="43">
        <v>182</v>
      </c>
      <c r="J11" s="43">
        <v>129</v>
      </c>
      <c r="K11" s="43">
        <v>24</v>
      </c>
      <c r="L11" s="40">
        <v>275</v>
      </c>
      <c r="M11" s="40">
        <v>297</v>
      </c>
      <c r="N11" s="40">
        <v>45</v>
      </c>
      <c r="O11" s="69">
        <v>21582</v>
      </c>
      <c r="P11" s="69">
        <v>6722</v>
      </c>
      <c r="Q11" s="69">
        <v>28304</v>
      </c>
      <c r="R11" s="65"/>
      <c r="S11" s="65"/>
      <c r="T11" s="65"/>
    </row>
    <row r="12" spans="1:20">
      <c r="A12" s="23">
        <v>41061</v>
      </c>
      <c r="B12" s="67">
        <v>36.44</v>
      </c>
      <c r="C12" s="67">
        <v>20.53</v>
      </c>
      <c r="D12" s="68">
        <v>56.97</v>
      </c>
      <c r="E12" s="43">
        <v>21.9</v>
      </c>
      <c r="F12" s="43">
        <v>33</v>
      </c>
      <c r="G12" s="43">
        <v>64</v>
      </c>
      <c r="H12" s="43">
        <v>64</v>
      </c>
      <c r="I12" s="43">
        <v>183</v>
      </c>
      <c r="J12" s="43">
        <v>131</v>
      </c>
      <c r="K12" s="43">
        <v>25</v>
      </c>
      <c r="L12" s="40">
        <v>266</v>
      </c>
      <c r="M12" s="40">
        <v>376</v>
      </c>
      <c r="N12" s="40">
        <v>95</v>
      </c>
      <c r="O12" s="69">
        <v>21431</v>
      </c>
      <c r="P12" s="69">
        <v>6986</v>
      </c>
      <c r="Q12" s="69">
        <v>28417</v>
      </c>
      <c r="R12" s="65"/>
      <c r="S12" s="65"/>
      <c r="T12" s="65"/>
    </row>
    <row r="13" spans="1:20">
      <c r="A13" s="23">
        <v>41153</v>
      </c>
      <c r="B13" s="67">
        <v>36.130000000000003</v>
      </c>
      <c r="C13" s="67">
        <v>20.85</v>
      </c>
      <c r="D13" s="68">
        <v>56.980000000000004</v>
      </c>
      <c r="E13" s="43">
        <v>21.9</v>
      </c>
      <c r="F13" s="43">
        <v>33</v>
      </c>
      <c r="G13" s="43">
        <v>64</v>
      </c>
      <c r="H13" s="43">
        <v>65</v>
      </c>
      <c r="I13" s="43">
        <v>183</v>
      </c>
      <c r="J13" s="43">
        <v>131</v>
      </c>
      <c r="K13" s="43">
        <v>25</v>
      </c>
      <c r="L13" s="40">
        <v>250</v>
      </c>
      <c r="M13" s="40">
        <v>287</v>
      </c>
      <c r="N13" s="40">
        <v>56</v>
      </c>
      <c r="O13" s="69">
        <v>21354</v>
      </c>
      <c r="P13" s="69">
        <v>7171</v>
      </c>
      <c r="Q13" s="69">
        <v>28525</v>
      </c>
      <c r="R13" s="65"/>
      <c r="S13" s="65"/>
      <c r="T13" s="65"/>
    </row>
    <row r="14" spans="1:20">
      <c r="A14" s="23">
        <v>41244</v>
      </c>
      <c r="B14" s="67">
        <v>36.32</v>
      </c>
      <c r="C14" s="67">
        <v>20.13</v>
      </c>
      <c r="D14" s="68">
        <v>56.45</v>
      </c>
      <c r="E14" s="43">
        <v>22.260515999999999</v>
      </c>
      <c r="F14" s="43">
        <v>32</v>
      </c>
      <c r="G14" s="43">
        <v>62</v>
      </c>
      <c r="H14" s="43">
        <v>65</v>
      </c>
      <c r="I14" s="43">
        <v>184</v>
      </c>
      <c r="J14" s="43">
        <v>133</v>
      </c>
      <c r="K14" s="43">
        <v>27</v>
      </c>
      <c r="L14" s="40">
        <v>227</v>
      </c>
      <c r="M14" s="40">
        <v>309</v>
      </c>
      <c r="N14" s="40">
        <v>75</v>
      </c>
      <c r="O14" s="69">
        <v>21207</v>
      </c>
      <c r="P14" s="69">
        <v>7692</v>
      </c>
      <c r="Q14" s="69">
        <v>28899</v>
      </c>
      <c r="R14" s="39">
        <v>2193670.4994999999</v>
      </c>
      <c r="S14" s="39">
        <v>5066461.0115651889</v>
      </c>
      <c r="T14" s="39">
        <v>800384.22025756445</v>
      </c>
    </row>
    <row r="15" spans="1:20">
      <c r="A15" s="23">
        <v>41334</v>
      </c>
      <c r="B15" s="67">
        <v>35.99</v>
      </c>
      <c r="C15" s="67">
        <v>23.85</v>
      </c>
      <c r="D15" s="68">
        <v>59.84</v>
      </c>
      <c r="E15" s="43">
        <v>21.68</v>
      </c>
      <c r="F15" s="43">
        <v>32</v>
      </c>
      <c r="G15" s="43">
        <v>56</v>
      </c>
      <c r="H15" s="43">
        <v>63</v>
      </c>
      <c r="I15" s="43">
        <v>183</v>
      </c>
      <c r="J15" s="43">
        <v>131</v>
      </c>
      <c r="K15" s="43">
        <v>15</v>
      </c>
      <c r="L15" s="40">
        <v>246</v>
      </c>
      <c r="M15" s="40">
        <v>328</v>
      </c>
      <c r="N15" s="40">
        <v>42</v>
      </c>
      <c r="O15" s="69">
        <v>20447</v>
      </c>
      <c r="P15" s="69">
        <v>7629</v>
      </c>
      <c r="Q15" s="69">
        <v>28076</v>
      </c>
      <c r="R15" s="39">
        <v>2177185.5921800002</v>
      </c>
      <c r="S15" s="39">
        <v>4958897.8737137187</v>
      </c>
      <c r="T15" s="39">
        <v>740676.16643040057</v>
      </c>
    </row>
    <row r="16" spans="1:20">
      <c r="A16" s="23">
        <v>41426</v>
      </c>
      <c r="B16" s="67">
        <v>33.909999999999997</v>
      </c>
      <c r="C16" s="67">
        <v>21.27</v>
      </c>
      <c r="D16" s="68">
        <v>55.179999999999993</v>
      </c>
      <c r="E16" s="43">
        <v>20.855</v>
      </c>
      <c r="F16" s="43">
        <v>30</v>
      </c>
      <c r="G16" s="43">
        <v>55</v>
      </c>
      <c r="H16" s="43">
        <v>63</v>
      </c>
      <c r="I16" s="43">
        <v>181</v>
      </c>
      <c r="J16" s="43">
        <v>128</v>
      </c>
      <c r="K16" s="43">
        <v>15</v>
      </c>
      <c r="L16" s="40">
        <v>221</v>
      </c>
      <c r="M16" s="40">
        <v>372</v>
      </c>
      <c r="N16" s="40">
        <v>47</v>
      </c>
      <c r="O16" s="69">
        <v>20333</v>
      </c>
      <c r="P16" s="69">
        <v>7800</v>
      </c>
      <c r="Q16" s="69">
        <v>28133</v>
      </c>
      <c r="R16" s="39">
        <v>2159899.2115499997</v>
      </c>
      <c r="S16" s="39">
        <v>4835675.9701099992</v>
      </c>
      <c r="T16" s="39">
        <v>753075.52129999991</v>
      </c>
    </row>
    <row r="17" spans="1:20">
      <c r="A17" s="23">
        <v>41518</v>
      </c>
      <c r="B17" s="67">
        <v>32.979999999999997</v>
      </c>
      <c r="C17" s="67">
        <v>20.18</v>
      </c>
      <c r="D17" s="68">
        <v>53.16</v>
      </c>
      <c r="E17" s="43">
        <v>21.2</v>
      </c>
      <c r="F17" s="43">
        <v>30</v>
      </c>
      <c r="G17" s="43">
        <v>54</v>
      </c>
      <c r="H17" s="43">
        <v>60</v>
      </c>
      <c r="I17" s="43">
        <v>176</v>
      </c>
      <c r="J17" s="43">
        <v>127</v>
      </c>
      <c r="K17" s="43">
        <v>15</v>
      </c>
      <c r="L17" s="40">
        <v>224</v>
      </c>
      <c r="M17" s="40">
        <v>399</v>
      </c>
      <c r="N17" s="40">
        <v>81</v>
      </c>
      <c r="O17" s="69">
        <v>20236</v>
      </c>
      <c r="P17" s="69">
        <v>8045</v>
      </c>
      <c r="Q17" s="69">
        <v>28281</v>
      </c>
      <c r="R17" s="39">
        <v>2116124.4946300006</v>
      </c>
      <c r="S17" s="39">
        <v>4803656.2989200009</v>
      </c>
      <c r="T17" s="39">
        <v>668925.28494000004</v>
      </c>
    </row>
    <row r="18" spans="1:20">
      <c r="A18" s="23">
        <v>41609</v>
      </c>
      <c r="B18" s="67">
        <v>32.590000000000003</v>
      </c>
      <c r="C18" s="67">
        <v>19.59</v>
      </c>
      <c r="D18" s="68">
        <v>52.180000000000007</v>
      </c>
      <c r="E18" s="43">
        <v>21.63</v>
      </c>
      <c r="F18" s="43">
        <v>29</v>
      </c>
      <c r="G18" s="43">
        <v>53</v>
      </c>
      <c r="H18" s="43">
        <v>60</v>
      </c>
      <c r="I18" s="43">
        <v>174</v>
      </c>
      <c r="J18" s="43">
        <v>126</v>
      </c>
      <c r="K18" s="43">
        <v>15</v>
      </c>
      <c r="L18" s="40">
        <v>225</v>
      </c>
      <c r="M18" s="40">
        <v>437</v>
      </c>
      <c r="N18" s="40">
        <v>81</v>
      </c>
      <c r="O18" s="69">
        <v>20047</v>
      </c>
      <c r="P18" s="69">
        <v>8351</v>
      </c>
      <c r="Q18" s="69">
        <v>28398</v>
      </c>
      <c r="R18" s="39">
        <v>2087963.82311</v>
      </c>
      <c r="S18" s="39">
        <v>4645794.1452400004</v>
      </c>
      <c r="T18" s="39">
        <v>614417.59297</v>
      </c>
    </row>
    <row r="19" spans="1:20">
      <c r="A19" s="23">
        <v>41699</v>
      </c>
      <c r="B19" s="67">
        <v>32.5</v>
      </c>
      <c r="C19" s="67">
        <v>18.899999999999999</v>
      </c>
      <c r="D19" s="68">
        <v>51.4</v>
      </c>
      <c r="E19" s="43">
        <v>21.84</v>
      </c>
      <c r="F19" s="43">
        <v>28</v>
      </c>
      <c r="G19" s="43">
        <v>54</v>
      </c>
      <c r="H19" s="43">
        <v>58</v>
      </c>
      <c r="I19" s="43">
        <v>172</v>
      </c>
      <c r="J19" s="43">
        <v>126</v>
      </c>
      <c r="K19" s="43">
        <v>15</v>
      </c>
      <c r="L19" s="40">
        <v>253</v>
      </c>
      <c r="M19" s="40">
        <v>314</v>
      </c>
      <c r="N19" s="40">
        <v>28</v>
      </c>
      <c r="O19" s="69">
        <v>19580</v>
      </c>
      <c r="P19" s="69">
        <v>8407</v>
      </c>
      <c r="Q19" s="69">
        <v>27987</v>
      </c>
      <c r="R19" s="39">
        <v>2092910.3966599999</v>
      </c>
      <c r="S19" s="39">
        <v>4515003.9091318743</v>
      </c>
      <c r="T19" s="39">
        <v>608971.65289000003</v>
      </c>
    </row>
    <row r="20" spans="1:20">
      <c r="A20" s="23">
        <v>41791</v>
      </c>
      <c r="B20" s="67">
        <v>32.270000000000003</v>
      </c>
      <c r="C20" s="67">
        <v>17.88</v>
      </c>
      <c r="D20" s="68">
        <v>50.150000000000006</v>
      </c>
      <c r="E20" s="43">
        <v>22.04</v>
      </c>
      <c r="F20" s="43">
        <v>26</v>
      </c>
      <c r="G20" s="43">
        <v>53</v>
      </c>
      <c r="H20" s="43">
        <v>57</v>
      </c>
      <c r="I20" s="43">
        <v>172</v>
      </c>
      <c r="J20" s="43">
        <v>125</v>
      </c>
      <c r="K20" s="43">
        <v>15</v>
      </c>
      <c r="L20" s="40">
        <v>237</v>
      </c>
      <c r="M20" s="40">
        <v>296</v>
      </c>
      <c r="N20" s="40">
        <v>28</v>
      </c>
      <c r="O20" s="69">
        <v>19470</v>
      </c>
      <c r="P20" s="69">
        <v>8530</v>
      </c>
      <c r="Q20" s="69">
        <v>28000</v>
      </c>
      <c r="R20" s="39">
        <v>2041154.7815999999</v>
      </c>
      <c r="S20" s="39">
        <v>4417917.56006</v>
      </c>
      <c r="T20" s="39">
        <v>626992.45195000002</v>
      </c>
    </row>
    <row r="21" spans="1:20">
      <c r="A21" s="23">
        <v>41883</v>
      </c>
      <c r="B21" s="70">
        <v>33.200000000000003</v>
      </c>
      <c r="C21" s="70">
        <v>20.27</v>
      </c>
      <c r="D21" s="68">
        <v>53.47</v>
      </c>
      <c r="E21" s="43">
        <v>21.35</v>
      </c>
      <c r="F21" s="43">
        <v>25</v>
      </c>
      <c r="G21" s="43">
        <v>53</v>
      </c>
      <c r="H21" s="43">
        <v>56</v>
      </c>
      <c r="I21" s="43">
        <v>168</v>
      </c>
      <c r="J21" s="43">
        <v>120</v>
      </c>
      <c r="K21" s="43">
        <v>15</v>
      </c>
      <c r="L21" s="40">
        <v>226</v>
      </c>
      <c r="M21" s="40">
        <v>348</v>
      </c>
      <c r="N21" s="40">
        <v>26</v>
      </c>
      <c r="O21" s="69">
        <v>19351</v>
      </c>
      <c r="P21" s="69">
        <v>8759</v>
      </c>
      <c r="Q21" s="69">
        <v>28110</v>
      </c>
      <c r="R21" s="39">
        <v>1955663.80736</v>
      </c>
      <c r="S21" s="39">
        <v>4492363.2777699996</v>
      </c>
      <c r="T21" s="39">
        <v>630898.99583999999</v>
      </c>
    </row>
    <row r="22" spans="1:20">
      <c r="A22" s="23">
        <v>41974</v>
      </c>
      <c r="B22" s="67">
        <v>32.81</v>
      </c>
      <c r="C22" s="67">
        <v>20.309999999999999</v>
      </c>
      <c r="D22" s="68">
        <v>53.120000000000005</v>
      </c>
      <c r="E22" s="43">
        <v>18.47</v>
      </c>
      <c r="F22" s="43">
        <v>25</v>
      </c>
      <c r="G22" s="43">
        <v>53</v>
      </c>
      <c r="H22" s="43">
        <v>55</v>
      </c>
      <c r="I22" s="43">
        <v>168</v>
      </c>
      <c r="J22" s="43">
        <v>120</v>
      </c>
      <c r="K22" s="43">
        <v>14</v>
      </c>
      <c r="L22" s="40">
        <v>236</v>
      </c>
      <c r="M22" s="40">
        <v>293</v>
      </c>
      <c r="N22" s="40">
        <v>31</v>
      </c>
      <c r="O22" s="71">
        <v>19302</v>
      </c>
      <c r="P22" s="71">
        <v>8788</v>
      </c>
      <c r="Q22" s="69">
        <v>28090</v>
      </c>
      <c r="R22" s="39">
        <v>1907202.9701600003</v>
      </c>
      <c r="S22" s="39">
        <v>4387351.8629778819</v>
      </c>
      <c r="T22" s="39">
        <v>548928.96458999999</v>
      </c>
    </row>
    <row r="23" spans="1:20">
      <c r="A23" s="23">
        <v>42064</v>
      </c>
      <c r="B23" s="72">
        <v>33.58</v>
      </c>
      <c r="C23" s="72">
        <v>20.420000000000002</v>
      </c>
      <c r="D23" s="68">
        <v>54</v>
      </c>
      <c r="E23" s="43">
        <v>20.74</v>
      </c>
      <c r="F23" s="43">
        <v>23</v>
      </c>
      <c r="G23" s="43">
        <v>52</v>
      </c>
      <c r="H23" s="43">
        <v>55</v>
      </c>
      <c r="I23" s="43">
        <v>167</v>
      </c>
      <c r="J23" s="43">
        <v>119</v>
      </c>
      <c r="K23" s="43">
        <v>14</v>
      </c>
      <c r="L23" s="40">
        <v>227</v>
      </c>
      <c r="M23" s="40">
        <v>315</v>
      </c>
      <c r="N23" s="40">
        <v>17</v>
      </c>
      <c r="O23" s="69">
        <v>19315</v>
      </c>
      <c r="P23" s="69">
        <v>8899</v>
      </c>
      <c r="Q23" s="69">
        <v>28214</v>
      </c>
      <c r="R23" s="39">
        <v>1904684.8496199995</v>
      </c>
      <c r="S23" s="39">
        <v>4307180.9441336989</v>
      </c>
      <c r="T23" s="39">
        <v>511647.75248000002</v>
      </c>
    </row>
    <row r="24" spans="1:20">
      <c r="A24" s="23">
        <v>42156</v>
      </c>
      <c r="B24" s="67">
        <v>32.92</v>
      </c>
      <c r="C24" s="67">
        <v>19.45</v>
      </c>
      <c r="D24" s="68">
        <v>52.370000000000005</v>
      </c>
      <c r="E24" s="43">
        <v>21.47</v>
      </c>
      <c r="F24" s="43">
        <v>23</v>
      </c>
      <c r="G24" s="43">
        <v>51</v>
      </c>
      <c r="H24" s="43">
        <v>55</v>
      </c>
      <c r="I24" s="43">
        <v>166</v>
      </c>
      <c r="J24" s="43">
        <v>119</v>
      </c>
      <c r="K24" s="43">
        <v>15</v>
      </c>
      <c r="L24" s="40">
        <v>191</v>
      </c>
      <c r="M24" s="40">
        <v>312</v>
      </c>
      <c r="N24" s="40">
        <v>24</v>
      </c>
      <c r="O24" s="69">
        <v>19234</v>
      </c>
      <c r="P24" s="69">
        <v>9096</v>
      </c>
      <c r="Q24" s="69">
        <v>28330</v>
      </c>
      <c r="R24" s="39">
        <v>1861091.4765399997</v>
      </c>
      <c r="S24" s="39">
        <v>4245848.8789120084</v>
      </c>
      <c r="T24" s="39">
        <v>510212.72294000001</v>
      </c>
    </row>
    <row r="25" spans="1:20">
      <c r="A25" s="23">
        <v>42248</v>
      </c>
      <c r="B25" s="67">
        <v>32.11</v>
      </c>
      <c r="C25" s="67">
        <v>20.27</v>
      </c>
      <c r="D25" s="68">
        <v>52.379999999999995</v>
      </c>
      <c r="E25" s="43">
        <v>21.37</v>
      </c>
      <c r="F25" s="43">
        <v>23</v>
      </c>
      <c r="G25" s="43">
        <v>51</v>
      </c>
      <c r="H25" s="43">
        <v>55</v>
      </c>
      <c r="I25" s="43">
        <v>164</v>
      </c>
      <c r="J25" s="43">
        <v>118</v>
      </c>
      <c r="K25" s="43">
        <v>15</v>
      </c>
      <c r="L25" s="40">
        <v>204</v>
      </c>
      <c r="M25" s="40">
        <v>343</v>
      </c>
      <c r="N25" s="40">
        <v>35</v>
      </c>
      <c r="O25" s="69">
        <v>19333</v>
      </c>
      <c r="P25" s="69">
        <v>9161</v>
      </c>
      <c r="Q25" s="69">
        <v>28494</v>
      </c>
      <c r="R25" s="39">
        <v>1847971</v>
      </c>
      <c r="S25" s="39">
        <v>4270920.3885500003</v>
      </c>
      <c r="T25" s="39">
        <v>450321</v>
      </c>
    </row>
    <row r="26" spans="1:20">
      <c r="A26" s="23">
        <v>42339</v>
      </c>
      <c r="B26" s="67">
        <v>32.549999999999997</v>
      </c>
      <c r="C26" s="67">
        <v>20.62</v>
      </c>
      <c r="D26" s="68">
        <v>53.17</v>
      </c>
      <c r="E26" s="43">
        <v>22.46</v>
      </c>
      <c r="F26" s="43">
        <v>23</v>
      </c>
      <c r="G26" s="43">
        <v>50</v>
      </c>
      <c r="H26" s="43">
        <v>54</v>
      </c>
      <c r="I26" s="43">
        <v>164</v>
      </c>
      <c r="J26" s="43">
        <v>118</v>
      </c>
      <c r="K26" s="43">
        <v>15</v>
      </c>
      <c r="L26" s="40">
        <v>215</v>
      </c>
      <c r="M26" s="40">
        <v>265</v>
      </c>
      <c r="N26" s="40">
        <v>45</v>
      </c>
      <c r="O26" s="69">
        <v>19437</v>
      </c>
      <c r="P26" s="69">
        <v>9135</v>
      </c>
      <c r="Q26" s="69">
        <v>28572</v>
      </c>
      <c r="R26" s="39">
        <v>1816614.5884399998</v>
      </c>
      <c r="S26" s="39">
        <v>4270488.5126415854</v>
      </c>
      <c r="T26" s="39">
        <v>418347.03927000001</v>
      </c>
    </row>
    <row r="27" spans="1:20">
      <c r="A27" s="23">
        <v>42430</v>
      </c>
      <c r="B27" s="67">
        <v>31.21</v>
      </c>
      <c r="C27" s="67">
        <v>21.07</v>
      </c>
      <c r="D27" s="68">
        <v>52.28</v>
      </c>
      <c r="E27" s="43">
        <v>22.24</v>
      </c>
      <c r="F27" s="43">
        <v>22</v>
      </c>
      <c r="G27" s="43">
        <v>49</v>
      </c>
      <c r="H27" s="43">
        <v>55</v>
      </c>
      <c r="I27" s="43">
        <v>162</v>
      </c>
      <c r="J27" s="43">
        <v>117</v>
      </c>
      <c r="K27" s="43">
        <v>14</v>
      </c>
      <c r="L27" s="40">
        <v>202</v>
      </c>
      <c r="M27" s="40">
        <v>261</v>
      </c>
      <c r="N27" s="40">
        <v>19</v>
      </c>
      <c r="O27" s="69">
        <v>19326</v>
      </c>
      <c r="P27" s="69">
        <v>9079</v>
      </c>
      <c r="Q27" s="69">
        <v>28405</v>
      </c>
      <c r="R27" s="39">
        <v>1772217</v>
      </c>
      <c r="S27" s="39">
        <v>4311639</v>
      </c>
      <c r="T27" s="39">
        <v>535427</v>
      </c>
    </row>
    <row r="28" spans="1:20">
      <c r="A28" s="23">
        <v>42522</v>
      </c>
      <c r="B28" s="67">
        <v>31.69</v>
      </c>
      <c r="C28" s="67">
        <v>22.64</v>
      </c>
      <c r="D28" s="68">
        <v>54.33</v>
      </c>
      <c r="E28" s="43">
        <v>20.02</v>
      </c>
      <c r="F28" s="43">
        <v>20</v>
      </c>
      <c r="G28" s="43">
        <v>49</v>
      </c>
      <c r="H28" s="43">
        <v>54</v>
      </c>
      <c r="I28" s="43">
        <v>155</v>
      </c>
      <c r="J28" s="43">
        <v>111</v>
      </c>
      <c r="K28" s="43">
        <v>15</v>
      </c>
      <c r="L28" s="40">
        <v>205</v>
      </c>
      <c r="M28" s="40">
        <v>264</v>
      </c>
      <c r="N28" s="40">
        <v>24</v>
      </c>
      <c r="O28" s="69">
        <v>19206</v>
      </c>
      <c r="P28" s="69">
        <v>9092</v>
      </c>
      <c r="Q28" s="69">
        <v>28298</v>
      </c>
      <c r="R28" s="39">
        <v>1762054.50177</v>
      </c>
      <c r="S28" s="39">
        <v>4431770.92294</v>
      </c>
      <c r="T28" s="39">
        <v>519422.92057000002</v>
      </c>
    </row>
    <row r="29" spans="1:20">
      <c r="A29" s="23">
        <v>42614</v>
      </c>
      <c r="B29" s="67">
        <v>32.35</v>
      </c>
      <c r="C29" s="67">
        <v>23.1</v>
      </c>
      <c r="D29" s="68">
        <v>55.45</v>
      </c>
      <c r="E29" s="43">
        <v>20.87</v>
      </c>
      <c r="F29" s="43">
        <v>20</v>
      </c>
      <c r="G29" s="43">
        <v>49</v>
      </c>
      <c r="H29" s="43">
        <v>54</v>
      </c>
      <c r="I29" s="43">
        <v>153</v>
      </c>
      <c r="J29" s="43">
        <v>111</v>
      </c>
      <c r="K29" s="43">
        <v>15</v>
      </c>
      <c r="L29" s="40">
        <v>166</v>
      </c>
      <c r="M29" s="40">
        <v>315</v>
      </c>
      <c r="N29" s="40">
        <v>15</v>
      </c>
      <c r="O29" s="69">
        <v>18008</v>
      </c>
      <c r="P29" s="69">
        <v>9123</v>
      </c>
      <c r="Q29" s="69">
        <v>27131</v>
      </c>
      <c r="R29" s="39">
        <v>1725590</v>
      </c>
      <c r="S29" s="39">
        <v>4304165</v>
      </c>
      <c r="T29" s="39">
        <v>545742</v>
      </c>
    </row>
    <row r="30" spans="1:20">
      <c r="A30" s="23">
        <v>42705</v>
      </c>
      <c r="B30" s="67">
        <v>24.55</v>
      </c>
      <c r="C30" s="67">
        <v>18.489999999999998</v>
      </c>
      <c r="D30" s="68">
        <v>43.04</v>
      </c>
      <c r="E30" s="43">
        <v>18.2</v>
      </c>
      <c r="F30" s="43">
        <v>19</v>
      </c>
      <c r="G30" s="43">
        <v>47</v>
      </c>
      <c r="H30" s="43">
        <v>54</v>
      </c>
      <c r="I30" s="43">
        <v>152</v>
      </c>
      <c r="J30" s="43">
        <v>110</v>
      </c>
      <c r="K30" s="43">
        <v>15</v>
      </c>
      <c r="L30" s="40">
        <v>164</v>
      </c>
      <c r="M30" s="40">
        <v>341</v>
      </c>
      <c r="N30" s="40">
        <v>36</v>
      </c>
      <c r="O30" s="69">
        <v>17878</v>
      </c>
      <c r="P30" s="69">
        <v>9286</v>
      </c>
      <c r="Q30" s="69">
        <v>27164</v>
      </c>
      <c r="R30" s="39">
        <v>1711874</v>
      </c>
      <c r="S30" s="39">
        <v>4090908</v>
      </c>
      <c r="T30" s="39">
        <v>514025</v>
      </c>
    </row>
    <row r="31" spans="1:20">
      <c r="A31" s="23">
        <v>42795</v>
      </c>
      <c r="B31" s="67">
        <v>22.52</v>
      </c>
      <c r="C31" s="67">
        <v>17.440000000000001</v>
      </c>
      <c r="D31" s="68">
        <v>39.96</v>
      </c>
      <c r="E31" s="43">
        <v>17.68</v>
      </c>
      <c r="F31" s="43">
        <v>19</v>
      </c>
      <c r="G31" s="43">
        <v>47</v>
      </c>
      <c r="H31" s="43">
        <v>54</v>
      </c>
      <c r="I31" s="43">
        <v>153</v>
      </c>
      <c r="J31" s="43">
        <v>111</v>
      </c>
      <c r="K31" s="43">
        <v>15</v>
      </c>
      <c r="L31" s="40">
        <v>219</v>
      </c>
      <c r="M31" s="40">
        <v>314</v>
      </c>
      <c r="N31" s="40">
        <v>36</v>
      </c>
      <c r="O31" s="69">
        <v>17598</v>
      </c>
      <c r="P31" s="69">
        <v>9160</v>
      </c>
      <c r="Q31" s="69">
        <v>26758</v>
      </c>
      <c r="R31" s="39">
        <v>1750695</v>
      </c>
      <c r="S31" s="39">
        <v>3609885</v>
      </c>
      <c r="T31" s="39">
        <v>522646</v>
      </c>
    </row>
    <row r="32" spans="1:20">
      <c r="A32" s="23">
        <v>42887</v>
      </c>
      <c r="B32" s="67">
        <v>21.41</v>
      </c>
      <c r="C32" s="67">
        <v>15.25</v>
      </c>
      <c r="D32" s="68">
        <v>36.659999999999997</v>
      </c>
      <c r="E32" s="43">
        <v>17.52</v>
      </c>
      <c r="F32" s="43">
        <v>18</v>
      </c>
      <c r="G32" s="43">
        <v>47</v>
      </c>
      <c r="H32" s="43">
        <v>53</v>
      </c>
      <c r="I32" s="43">
        <v>149</v>
      </c>
      <c r="J32" s="43">
        <v>110</v>
      </c>
      <c r="K32" s="43">
        <v>15</v>
      </c>
      <c r="L32" s="40">
        <v>181</v>
      </c>
      <c r="M32" s="40">
        <v>282</v>
      </c>
      <c r="N32" s="40">
        <v>58</v>
      </c>
      <c r="O32" s="69">
        <v>17498</v>
      </c>
      <c r="P32" s="69">
        <v>9218</v>
      </c>
      <c r="Q32" s="69">
        <v>26716</v>
      </c>
      <c r="R32" s="39">
        <v>1748086</v>
      </c>
      <c r="S32" s="39">
        <v>3582341</v>
      </c>
      <c r="T32" s="39">
        <v>554847</v>
      </c>
    </row>
    <row r="33" spans="1:20">
      <c r="A33" s="23">
        <v>42979</v>
      </c>
      <c r="B33" s="67">
        <v>20.9</v>
      </c>
      <c r="C33" s="67">
        <v>16.45</v>
      </c>
      <c r="D33" s="68">
        <v>37.35</v>
      </c>
      <c r="E33" s="43">
        <v>20.28</v>
      </c>
      <c r="F33" s="43">
        <v>17</v>
      </c>
      <c r="G33" s="43">
        <v>46</v>
      </c>
      <c r="H33" s="43">
        <v>50</v>
      </c>
      <c r="I33" s="43">
        <v>145</v>
      </c>
      <c r="J33" s="43">
        <v>108</v>
      </c>
      <c r="K33" s="43">
        <v>14</v>
      </c>
      <c r="L33" s="40">
        <v>219</v>
      </c>
      <c r="M33" s="40">
        <v>304</v>
      </c>
      <c r="N33" s="40">
        <v>33</v>
      </c>
      <c r="O33" s="69">
        <v>17233</v>
      </c>
      <c r="P33" s="69">
        <v>9332</v>
      </c>
      <c r="Q33" s="69">
        <v>26565</v>
      </c>
      <c r="R33" s="39">
        <v>1745716</v>
      </c>
      <c r="S33" s="39">
        <v>3598851</v>
      </c>
      <c r="T33" s="39">
        <v>539136</v>
      </c>
    </row>
    <row r="34" spans="1:20">
      <c r="A34" s="23">
        <v>43070</v>
      </c>
      <c r="B34" s="67">
        <v>20.51</v>
      </c>
      <c r="C34" s="67">
        <v>15.3</v>
      </c>
      <c r="D34" s="68">
        <v>35.81</v>
      </c>
      <c r="E34" s="43">
        <v>19.04</v>
      </c>
      <c r="F34" s="43">
        <v>16</v>
      </c>
      <c r="G34" s="43">
        <v>46</v>
      </c>
      <c r="H34" s="43">
        <v>48</v>
      </c>
      <c r="I34" s="43">
        <v>140</v>
      </c>
      <c r="J34" s="43">
        <v>105</v>
      </c>
      <c r="K34" s="43">
        <v>14</v>
      </c>
      <c r="L34" s="40">
        <v>198</v>
      </c>
      <c r="M34" s="40">
        <v>428</v>
      </c>
      <c r="N34" s="40">
        <v>104</v>
      </c>
      <c r="O34" s="69">
        <v>17090</v>
      </c>
      <c r="P34" s="69">
        <v>9570</v>
      </c>
      <c r="Q34" s="69">
        <v>26660</v>
      </c>
      <c r="R34" s="39">
        <v>1718420</v>
      </c>
      <c r="S34" s="39">
        <v>3603812</v>
      </c>
      <c r="T34" s="39">
        <v>531388</v>
      </c>
    </row>
    <row r="35" spans="1:20">
      <c r="A35" s="23">
        <v>43160</v>
      </c>
      <c r="B35" s="67">
        <v>20.399999999999999</v>
      </c>
      <c r="C35" s="67">
        <v>14.87</v>
      </c>
      <c r="D35" s="68">
        <v>35.270000000000003</v>
      </c>
      <c r="E35" s="43">
        <v>20.74</v>
      </c>
      <c r="F35" s="43">
        <v>14</v>
      </c>
      <c r="G35" s="43">
        <v>46</v>
      </c>
      <c r="H35" s="43">
        <v>48</v>
      </c>
      <c r="I35" s="43">
        <v>138</v>
      </c>
      <c r="J35" s="43">
        <v>101</v>
      </c>
      <c r="K35" s="43">
        <v>14</v>
      </c>
      <c r="L35" s="40">
        <v>164</v>
      </c>
      <c r="M35" s="40">
        <v>243</v>
      </c>
      <c r="N35" s="40">
        <v>30</v>
      </c>
      <c r="O35" s="69">
        <v>16964</v>
      </c>
      <c r="P35" s="69">
        <v>9589</v>
      </c>
      <c r="Q35" s="69">
        <v>26553</v>
      </c>
      <c r="R35" s="39">
        <v>1664182</v>
      </c>
      <c r="S35" s="39">
        <v>3583490</v>
      </c>
      <c r="T35" s="39">
        <v>532152</v>
      </c>
    </row>
    <row r="36" spans="1:20">
      <c r="A36" s="23">
        <v>43252</v>
      </c>
      <c r="B36" s="73">
        <v>19.36</v>
      </c>
      <c r="C36" s="73">
        <v>14.91</v>
      </c>
      <c r="D36" s="65">
        <v>34.270000000000003</v>
      </c>
      <c r="E36" s="65">
        <v>20.59</v>
      </c>
      <c r="F36" s="43">
        <v>15</v>
      </c>
      <c r="G36" s="43">
        <v>45</v>
      </c>
      <c r="H36" s="43">
        <v>44</v>
      </c>
      <c r="I36" s="43">
        <v>137</v>
      </c>
      <c r="J36" s="43">
        <v>100</v>
      </c>
      <c r="K36" s="43">
        <v>14</v>
      </c>
      <c r="L36" s="74">
        <v>220</v>
      </c>
      <c r="M36" s="40">
        <v>255</v>
      </c>
      <c r="N36" s="40">
        <v>36</v>
      </c>
      <c r="O36" s="69">
        <v>16622</v>
      </c>
      <c r="P36" s="69">
        <v>9587</v>
      </c>
      <c r="Q36" s="69">
        <v>26209</v>
      </c>
      <c r="R36" s="39">
        <v>1567827</v>
      </c>
      <c r="S36" s="39">
        <v>3588648</v>
      </c>
      <c r="T36" s="39">
        <v>553854</v>
      </c>
    </row>
    <row r="37" spans="1:20">
      <c r="A37" s="23">
        <v>43344</v>
      </c>
      <c r="B37" s="65">
        <v>19.079999999999998</v>
      </c>
      <c r="C37" s="65">
        <v>15.38</v>
      </c>
      <c r="D37" s="65">
        <v>34.46</v>
      </c>
      <c r="E37" s="65">
        <v>17.91</v>
      </c>
      <c r="F37" s="65">
        <v>14</v>
      </c>
      <c r="G37" s="65">
        <v>45</v>
      </c>
      <c r="H37" s="65">
        <v>44</v>
      </c>
      <c r="I37" s="65">
        <v>138</v>
      </c>
      <c r="J37" s="65">
        <v>101</v>
      </c>
      <c r="K37" s="65">
        <v>15</v>
      </c>
      <c r="L37" s="65">
        <v>186</v>
      </c>
      <c r="M37" s="65">
        <v>212</v>
      </c>
      <c r="N37" s="65">
        <v>28</v>
      </c>
      <c r="O37" s="54">
        <v>16538</v>
      </c>
      <c r="P37" s="54">
        <v>9576</v>
      </c>
      <c r="Q37" s="66">
        <f t="shared" ref="Q37" si="0">SUM(O37:P37)</f>
        <v>26114</v>
      </c>
      <c r="R37" s="65">
        <v>1556216</v>
      </c>
      <c r="S37" s="65">
        <v>3587057</v>
      </c>
      <c r="T37" s="65">
        <v>528148</v>
      </c>
    </row>
    <row r="38" spans="1:20">
      <c r="A38" s="23">
        <v>43435</v>
      </c>
      <c r="B38" s="94">
        <v>18.61</v>
      </c>
      <c r="C38" s="94">
        <v>17.82</v>
      </c>
      <c r="D38" s="94">
        <v>34.43</v>
      </c>
      <c r="E38" s="94">
        <v>17.91</v>
      </c>
      <c r="F38" s="19">
        <v>13</v>
      </c>
      <c r="G38" s="19">
        <v>43</v>
      </c>
      <c r="H38" s="19">
        <v>44</v>
      </c>
      <c r="I38" s="19">
        <v>140</v>
      </c>
      <c r="J38" s="19">
        <v>103</v>
      </c>
      <c r="K38" s="19">
        <v>14</v>
      </c>
      <c r="L38" s="19">
        <v>192</v>
      </c>
      <c r="M38" s="19">
        <v>275</v>
      </c>
      <c r="N38" s="19">
        <v>39</v>
      </c>
      <c r="O38" s="65">
        <v>16397</v>
      </c>
      <c r="P38" s="65">
        <v>9598</v>
      </c>
      <c r="Q38" s="65">
        <v>25995</v>
      </c>
      <c r="R38" s="65">
        <v>1532327</v>
      </c>
      <c r="S38" s="65">
        <v>3534169</v>
      </c>
      <c r="T38" s="65">
        <v>498966</v>
      </c>
    </row>
    <row r="39" spans="1:20">
      <c r="A39" s="23">
        <v>43525</v>
      </c>
      <c r="B39" s="94">
        <v>18.32</v>
      </c>
      <c r="C39" s="94">
        <v>17</v>
      </c>
      <c r="D39" s="94">
        <v>35.32</v>
      </c>
      <c r="E39" s="94">
        <v>18.059999999999999</v>
      </c>
      <c r="F39" s="94">
        <v>13</v>
      </c>
      <c r="G39" s="94">
        <v>43</v>
      </c>
      <c r="H39" s="19">
        <v>43</v>
      </c>
      <c r="I39" s="19">
        <v>138</v>
      </c>
      <c r="J39" s="19">
        <v>101</v>
      </c>
      <c r="K39" s="19">
        <v>13</v>
      </c>
      <c r="L39" s="19">
        <v>205</v>
      </c>
      <c r="M39" s="19">
        <v>173</v>
      </c>
      <c r="N39" s="19">
        <v>45</v>
      </c>
      <c r="O39" s="65">
        <v>16249</v>
      </c>
      <c r="P39" s="65">
        <v>9543</v>
      </c>
      <c r="Q39" s="65">
        <v>25792</v>
      </c>
      <c r="R39" s="65">
        <v>1533156</v>
      </c>
      <c r="S39" s="65">
        <v>3515894</v>
      </c>
      <c r="T39" s="65">
        <v>458867</v>
      </c>
    </row>
    <row r="40" spans="1:20">
      <c r="A40" s="23">
        <v>43617</v>
      </c>
      <c r="B40" s="94">
        <v>18.739999999999998</v>
      </c>
      <c r="C40" s="94">
        <v>17.010000000000002</v>
      </c>
      <c r="D40" s="94">
        <v>35.75</v>
      </c>
      <c r="E40" s="112">
        <v>18.18</v>
      </c>
      <c r="F40" s="112">
        <v>12</v>
      </c>
      <c r="G40" s="112">
        <v>44</v>
      </c>
      <c r="H40" s="111">
        <v>43</v>
      </c>
      <c r="I40" s="111">
        <v>137</v>
      </c>
      <c r="J40" s="111">
        <v>101</v>
      </c>
      <c r="K40" s="111">
        <v>14</v>
      </c>
      <c r="L40" s="111">
        <v>171</v>
      </c>
      <c r="M40" s="111">
        <v>203</v>
      </c>
      <c r="N40" s="111">
        <v>29</v>
      </c>
      <c r="O40" s="93">
        <v>16007</v>
      </c>
      <c r="P40" s="93">
        <v>9557</v>
      </c>
      <c r="Q40" s="93">
        <v>25564</v>
      </c>
      <c r="R40" s="65">
        <v>1460917</v>
      </c>
      <c r="S40" s="65">
        <v>3556856</v>
      </c>
      <c r="T40" s="65">
        <v>448180</v>
      </c>
    </row>
    <row r="41" spans="1:20">
      <c r="A41" s="23">
        <v>43709</v>
      </c>
      <c r="B41" s="94">
        <v>19.13</v>
      </c>
      <c r="C41" s="94">
        <v>15.5</v>
      </c>
      <c r="D41" s="94">
        <v>34.630000000000003</v>
      </c>
      <c r="E41" s="94">
        <v>17.940000000000001</v>
      </c>
      <c r="F41" s="19">
        <v>11</v>
      </c>
      <c r="G41" s="19">
        <v>42</v>
      </c>
      <c r="H41" s="19">
        <v>42</v>
      </c>
      <c r="I41" s="19">
        <v>137</v>
      </c>
      <c r="J41" s="19">
        <v>102</v>
      </c>
      <c r="K41" s="19">
        <v>15</v>
      </c>
      <c r="L41" s="19">
        <v>201</v>
      </c>
      <c r="M41" s="19">
        <v>173</v>
      </c>
      <c r="N41" s="19">
        <v>17</v>
      </c>
      <c r="O41" s="65">
        <v>15982</v>
      </c>
      <c r="P41" s="65">
        <v>9520</v>
      </c>
      <c r="Q41" s="65">
        <v>25502</v>
      </c>
      <c r="R41" s="52">
        <v>1473243</v>
      </c>
      <c r="S41" s="52">
        <v>3596376</v>
      </c>
      <c r="T41" s="52">
        <v>433848</v>
      </c>
    </row>
    <row r="42" spans="1:20">
      <c r="A42" s="23">
        <v>43800</v>
      </c>
      <c r="B42" s="19"/>
      <c r="C42" s="19"/>
      <c r="D42" s="19"/>
      <c r="E42" s="94">
        <v>18.62</v>
      </c>
      <c r="F42" s="19">
        <v>12</v>
      </c>
      <c r="G42" s="19">
        <v>42</v>
      </c>
      <c r="H42" s="19">
        <v>42</v>
      </c>
      <c r="I42" s="19">
        <v>137</v>
      </c>
      <c r="J42" s="19">
        <v>102</v>
      </c>
      <c r="K42" s="19">
        <v>15</v>
      </c>
      <c r="L42" s="19">
        <v>166</v>
      </c>
      <c r="M42" s="19">
        <v>242</v>
      </c>
      <c r="N42" s="19">
        <v>23</v>
      </c>
      <c r="O42" s="65">
        <v>15967</v>
      </c>
      <c r="P42" s="65">
        <v>9577</v>
      </c>
      <c r="Q42" s="65">
        <v>25544</v>
      </c>
      <c r="R42" s="65">
        <v>1482048</v>
      </c>
      <c r="S42" s="65">
        <v>3578407</v>
      </c>
      <c r="T42" s="65">
        <v>404540</v>
      </c>
    </row>
    <row r="43" spans="1:20">
      <c r="A43" s="23">
        <v>43891</v>
      </c>
      <c r="B43" s="19"/>
      <c r="C43" s="19"/>
      <c r="D43" s="19"/>
      <c r="E43" s="19"/>
      <c r="F43" s="19">
        <v>12</v>
      </c>
      <c r="G43" s="19">
        <v>42</v>
      </c>
      <c r="H43" s="19">
        <v>43</v>
      </c>
      <c r="I43" s="19">
        <v>136</v>
      </c>
      <c r="J43" s="19">
        <v>102</v>
      </c>
      <c r="K43" s="19">
        <v>15</v>
      </c>
      <c r="L43" s="19">
        <v>189</v>
      </c>
      <c r="M43" s="19">
        <v>134</v>
      </c>
      <c r="N43" s="19">
        <v>36</v>
      </c>
      <c r="O43" s="65">
        <v>15609</v>
      </c>
      <c r="P43" s="65">
        <v>9518</v>
      </c>
      <c r="Q43" s="65">
        <v>25127</v>
      </c>
      <c r="R43" s="65">
        <v>1480499</v>
      </c>
      <c r="S43" s="65">
        <v>3578550</v>
      </c>
      <c r="T43" s="65">
        <v>401203</v>
      </c>
    </row>
    <row r="44" spans="1:20">
      <c r="A44" s="23">
        <v>43983</v>
      </c>
      <c r="F44" s="19">
        <v>12</v>
      </c>
      <c r="G44" s="19">
        <v>41</v>
      </c>
      <c r="H44" s="19">
        <v>42</v>
      </c>
      <c r="I44" s="19">
        <v>133</v>
      </c>
      <c r="J44" s="19">
        <v>100</v>
      </c>
      <c r="K44" s="19">
        <v>3</v>
      </c>
      <c r="L44" s="19">
        <v>145</v>
      </c>
      <c r="M44" s="19">
        <v>191</v>
      </c>
      <c r="N44" s="19">
        <v>27</v>
      </c>
      <c r="O44" s="65">
        <v>15567</v>
      </c>
      <c r="P44" s="65">
        <v>9540</v>
      </c>
      <c r="Q44" s="65">
        <v>25107</v>
      </c>
      <c r="R44" s="65"/>
      <c r="S44" s="65"/>
      <c r="T44" s="65"/>
    </row>
    <row r="45" spans="1:20">
      <c r="A45" s="23">
        <v>44075</v>
      </c>
      <c r="F45" s="19">
        <v>13</v>
      </c>
      <c r="G45" s="19">
        <v>41</v>
      </c>
      <c r="H45" s="19">
        <v>42</v>
      </c>
      <c r="I45" s="19">
        <v>133</v>
      </c>
      <c r="J45" s="19">
        <v>100</v>
      </c>
      <c r="K45" s="19">
        <v>3</v>
      </c>
      <c r="L45" s="19">
        <v>254</v>
      </c>
      <c r="M45" s="19">
        <v>196</v>
      </c>
      <c r="N45" s="19">
        <v>8</v>
      </c>
      <c r="O45" s="65">
        <v>15567</v>
      </c>
      <c r="P45" s="65">
        <v>9578</v>
      </c>
      <c r="Q45" s="65">
        <v>25145</v>
      </c>
      <c r="R45" s="65"/>
      <c r="S45" s="65"/>
      <c r="T45" s="65"/>
    </row>
    <row r="46" spans="1:20">
      <c r="A46" s="23">
        <v>44166</v>
      </c>
      <c r="F46" s="19">
        <v>13</v>
      </c>
      <c r="G46" s="19">
        <v>40</v>
      </c>
      <c r="H46" s="19">
        <v>40</v>
      </c>
      <c r="I46" s="19">
        <v>133</v>
      </c>
      <c r="J46" s="19">
        <v>100</v>
      </c>
      <c r="K46" s="19">
        <v>3</v>
      </c>
      <c r="L46" s="19">
        <v>239</v>
      </c>
      <c r="M46" s="19">
        <v>271</v>
      </c>
      <c r="N46" s="19">
        <v>13</v>
      </c>
      <c r="O46" s="65">
        <v>15683</v>
      </c>
      <c r="P46" s="65">
        <v>9652</v>
      </c>
      <c r="Q46" s="65">
        <v>25335</v>
      </c>
      <c r="R46" s="65"/>
      <c r="S46" s="65"/>
      <c r="T46" s="65"/>
    </row>
    <row r="47" spans="1:20">
      <c r="A47" s="23">
        <v>44256</v>
      </c>
      <c r="F47" s="19">
        <v>13</v>
      </c>
      <c r="G47" s="19">
        <v>40</v>
      </c>
      <c r="H47" s="19">
        <v>40</v>
      </c>
      <c r="I47" s="19">
        <v>133</v>
      </c>
      <c r="J47" s="19">
        <v>100</v>
      </c>
      <c r="K47" s="19">
        <v>3</v>
      </c>
      <c r="L47" s="19">
        <v>178</v>
      </c>
      <c r="M47" s="19">
        <v>226</v>
      </c>
      <c r="N47" s="19">
        <v>20</v>
      </c>
      <c r="O47" s="65">
        <v>15667</v>
      </c>
      <c r="P47" s="65">
        <v>9675</v>
      </c>
      <c r="Q47" s="65">
        <v>25342</v>
      </c>
      <c r="R47" s="65"/>
      <c r="S47" s="65"/>
      <c r="T47" s="65"/>
    </row>
    <row r="48" spans="1:20">
      <c r="A48" s="23">
        <v>44348</v>
      </c>
      <c r="F48" s="19">
        <v>12</v>
      </c>
      <c r="G48" s="19">
        <v>38</v>
      </c>
      <c r="H48" s="19">
        <v>36</v>
      </c>
      <c r="I48" s="19">
        <v>124</v>
      </c>
      <c r="J48" s="19">
        <v>95</v>
      </c>
      <c r="K48" s="19">
        <v>14</v>
      </c>
      <c r="L48" s="19">
        <v>235</v>
      </c>
      <c r="M48" s="19">
        <v>237</v>
      </c>
      <c r="N48" s="19">
        <v>23</v>
      </c>
      <c r="O48" s="65">
        <v>15318</v>
      </c>
      <c r="P48" s="65">
        <v>9701</v>
      </c>
      <c r="Q48" s="65">
        <v>25019</v>
      </c>
      <c r="R48" s="65"/>
      <c r="S48" s="65"/>
      <c r="T48" s="65"/>
    </row>
    <row r="49" spans="1:20">
      <c r="A49" s="23">
        <v>44440</v>
      </c>
      <c r="F49" s="19">
        <v>12</v>
      </c>
      <c r="G49" s="19">
        <v>39</v>
      </c>
      <c r="H49" s="19">
        <v>34</v>
      </c>
      <c r="I49" s="19">
        <v>122</v>
      </c>
      <c r="J49" s="19">
        <v>94</v>
      </c>
      <c r="K49" s="19">
        <v>15</v>
      </c>
      <c r="L49" s="19">
        <v>216</v>
      </c>
      <c r="M49" s="19">
        <v>228</v>
      </c>
      <c r="N49" s="19">
        <v>22</v>
      </c>
      <c r="O49" s="65">
        <v>15302</v>
      </c>
      <c r="P49" s="65">
        <v>9757</v>
      </c>
      <c r="Q49" s="65">
        <v>25059</v>
      </c>
      <c r="R49" s="65"/>
      <c r="S49" s="65"/>
      <c r="T49" s="65"/>
    </row>
    <row r="50" spans="1:20">
      <c r="A50" s="23">
        <v>44531</v>
      </c>
      <c r="F50" s="19">
        <v>12</v>
      </c>
      <c r="G50" s="19">
        <v>39</v>
      </c>
      <c r="H50" s="19">
        <v>34</v>
      </c>
      <c r="I50" s="19">
        <v>123</v>
      </c>
      <c r="J50" s="19">
        <v>94</v>
      </c>
      <c r="K50" s="19">
        <v>14</v>
      </c>
      <c r="L50" s="19">
        <v>197</v>
      </c>
      <c r="M50" s="19">
        <v>202</v>
      </c>
      <c r="N50" s="19">
        <v>32</v>
      </c>
      <c r="O50" s="65">
        <v>15310</v>
      </c>
      <c r="P50" s="65">
        <v>9807</v>
      </c>
      <c r="Q50" s="65">
        <v>25117</v>
      </c>
      <c r="R50" s="65"/>
      <c r="S50" s="65"/>
      <c r="T50" s="65"/>
    </row>
    <row r="51" spans="1:20">
      <c r="A51" s="23">
        <v>44621</v>
      </c>
      <c r="F51" s="19">
        <v>12</v>
      </c>
      <c r="G51" s="19">
        <v>39</v>
      </c>
      <c r="H51" s="19">
        <v>34</v>
      </c>
      <c r="I51" s="19">
        <v>123</v>
      </c>
      <c r="J51" s="19">
        <v>94</v>
      </c>
      <c r="K51" s="19">
        <v>15</v>
      </c>
      <c r="L51" s="19">
        <v>208</v>
      </c>
      <c r="M51" s="19">
        <v>210</v>
      </c>
      <c r="N51" s="19">
        <v>14</v>
      </c>
      <c r="O51" s="65">
        <v>15079</v>
      </c>
      <c r="P51" s="65">
        <v>9740</v>
      </c>
      <c r="Q51" s="65">
        <v>24819</v>
      </c>
      <c r="R51" s="65"/>
      <c r="S51" s="65"/>
      <c r="T51" s="65"/>
    </row>
    <row r="52" spans="1:20">
      <c r="A52" s="23">
        <v>44713</v>
      </c>
      <c r="F52" s="19">
        <v>12</v>
      </c>
      <c r="G52" s="19">
        <v>38</v>
      </c>
      <c r="H52" s="19">
        <v>34</v>
      </c>
      <c r="I52" s="19">
        <v>122</v>
      </c>
      <c r="J52" s="19">
        <v>92</v>
      </c>
      <c r="K52" s="19">
        <v>13</v>
      </c>
      <c r="L52" s="19">
        <v>188</v>
      </c>
      <c r="M52" s="19">
        <v>234</v>
      </c>
      <c r="N52" s="19">
        <v>7</v>
      </c>
      <c r="O52" s="65">
        <v>15116</v>
      </c>
      <c r="P52" s="65">
        <v>9774</v>
      </c>
      <c r="Q52" s="65">
        <v>24890</v>
      </c>
      <c r="R52" s="65"/>
      <c r="S52" s="65"/>
      <c r="T52" s="65"/>
    </row>
    <row r="53" spans="1:20">
      <c r="A53" s="23">
        <v>44805</v>
      </c>
      <c r="F53" s="19">
        <v>12</v>
      </c>
      <c r="G53" s="19">
        <v>38</v>
      </c>
      <c r="H53" s="19">
        <v>34</v>
      </c>
      <c r="I53" s="19">
        <v>117</v>
      </c>
      <c r="J53" s="19">
        <v>91</v>
      </c>
      <c r="K53" s="19">
        <v>13</v>
      </c>
      <c r="L53" s="19">
        <v>211</v>
      </c>
      <c r="M53" s="19">
        <v>237</v>
      </c>
      <c r="N53" s="19">
        <v>20</v>
      </c>
      <c r="O53" s="65">
        <v>15101</v>
      </c>
      <c r="P53" s="65">
        <v>9822</v>
      </c>
      <c r="Q53" s="65">
        <v>24923</v>
      </c>
      <c r="R53" s="65"/>
      <c r="S53" s="65"/>
      <c r="T53" s="65"/>
    </row>
    <row r="54" spans="1:20">
      <c r="A54" s="23">
        <v>44896</v>
      </c>
      <c r="F54" s="19">
        <v>10</v>
      </c>
      <c r="G54" s="19">
        <v>37</v>
      </c>
      <c r="H54" s="19">
        <v>32</v>
      </c>
      <c r="I54" s="19">
        <v>116</v>
      </c>
      <c r="J54" s="19">
        <v>90</v>
      </c>
      <c r="K54" s="19">
        <v>15</v>
      </c>
      <c r="L54" s="19">
        <v>183</v>
      </c>
      <c r="M54" s="19">
        <v>187</v>
      </c>
      <c r="N54" s="19">
        <v>17</v>
      </c>
      <c r="O54" s="65">
        <v>15256</v>
      </c>
      <c r="P54" s="65">
        <v>9862</v>
      </c>
      <c r="Q54" s="65">
        <v>25118</v>
      </c>
      <c r="R54" s="65"/>
      <c r="S54" s="65"/>
      <c r="T54" s="65"/>
    </row>
    <row r="55" spans="1:20">
      <c r="A55" s="23">
        <v>44986</v>
      </c>
      <c r="F55" s="19">
        <v>10</v>
      </c>
      <c r="G55" s="19">
        <v>36</v>
      </c>
      <c r="H55" s="19">
        <v>31</v>
      </c>
      <c r="I55" s="19">
        <v>115</v>
      </c>
      <c r="J55" s="19">
        <v>89</v>
      </c>
      <c r="K55" s="19">
        <v>14</v>
      </c>
      <c r="L55" s="19">
        <v>194</v>
      </c>
      <c r="M55" s="19">
        <v>190</v>
      </c>
      <c r="N55" s="19">
        <v>10</v>
      </c>
      <c r="O55" s="65">
        <v>15043</v>
      </c>
      <c r="P55" s="65">
        <v>9790</v>
      </c>
      <c r="Q55" s="65">
        <v>24833</v>
      </c>
      <c r="R55" s="65"/>
      <c r="S55" s="65"/>
      <c r="T55" s="65"/>
    </row>
    <row r="56" spans="1:20">
      <c r="A56" s="23">
        <v>45078</v>
      </c>
      <c r="F56" s="19">
        <v>10</v>
      </c>
      <c r="G56" s="19">
        <v>36</v>
      </c>
      <c r="H56" s="19">
        <v>32</v>
      </c>
      <c r="I56" s="19">
        <v>114</v>
      </c>
      <c r="J56" s="19">
        <v>89</v>
      </c>
      <c r="K56" s="19">
        <v>15</v>
      </c>
      <c r="L56" s="19">
        <v>224</v>
      </c>
      <c r="M56" s="19">
        <v>139</v>
      </c>
      <c r="N56" s="19">
        <v>8</v>
      </c>
      <c r="O56" s="65">
        <v>9757</v>
      </c>
      <c r="P56" s="65">
        <v>15118</v>
      </c>
      <c r="Q56" s="65">
        <v>24875</v>
      </c>
      <c r="R56" s="19"/>
      <c r="S56" s="19"/>
      <c r="T56" s="19"/>
    </row>
    <row r="57" spans="1:20">
      <c r="A57" s="23">
        <v>45170</v>
      </c>
      <c r="F57" s="19">
        <v>10</v>
      </c>
      <c r="G57" s="19">
        <v>36</v>
      </c>
      <c r="H57" s="19">
        <v>33</v>
      </c>
      <c r="I57" s="19">
        <v>114</v>
      </c>
      <c r="J57" s="19">
        <v>87</v>
      </c>
      <c r="K57" s="19">
        <v>15</v>
      </c>
      <c r="L57" s="19">
        <v>210</v>
      </c>
      <c r="M57" s="19">
        <v>147</v>
      </c>
      <c r="N57" s="19">
        <v>24</v>
      </c>
      <c r="O57" s="65">
        <v>9661</v>
      </c>
      <c r="P57" s="65">
        <v>15162</v>
      </c>
      <c r="Q57" s="65">
        <v>24823</v>
      </c>
      <c r="R57" s="19"/>
      <c r="S57" s="19"/>
      <c r="T57" s="19"/>
    </row>
    <row r="58" spans="1:20">
      <c r="A58" s="23">
        <v>45261</v>
      </c>
      <c r="F58" s="19">
        <v>10</v>
      </c>
      <c r="G58" s="19">
        <v>35</v>
      </c>
      <c r="H58" s="19">
        <v>32</v>
      </c>
      <c r="I58" s="19">
        <v>112</v>
      </c>
      <c r="J58" s="19">
        <v>85</v>
      </c>
      <c r="K58" s="19">
        <v>15</v>
      </c>
      <c r="L58" s="19">
        <v>207</v>
      </c>
      <c r="M58" s="19">
        <v>227</v>
      </c>
      <c r="N58" s="19">
        <v>16</v>
      </c>
      <c r="O58" s="65">
        <v>9738</v>
      </c>
      <c r="P58" s="65">
        <v>15200</v>
      </c>
      <c r="Q58" s="65">
        <v>24938</v>
      </c>
      <c r="R58" s="19"/>
      <c r="S58" s="19"/>
      <c r="T58" s="19"/>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6"/>
  <sheetViews>
    <sheetView workbookViewId="0">
      <selection activeCell="G13" sqref="G13"/>
    </sheetView>
  </sheetViews>
  <sheetFormatPr defaultRowHeight="13.8"/>
  <cols>
    <col min="1" max="1" width="31.3984375" bestFit="1" customWidth="1"/>
    <col min="5" max="5" width="9.69921875" bestFit="1" customWidth="1"/>
  </cols>
  <sheetData>
    <row r="1" spans="1:5">
      <c r="A1" s="80" t="s">
        <v>40</v>
      </c>
      <c r="B1" s="80" t="s">
        <v>85</v>
      </c>
      <c r="C1" s="80" t="s">
        <v>86</v>
      </c>
      <c r="D1" s="80" t="s">
        <v>87</v>
      </c>
      <c r="E1" s="80" t="s">
        <v>88</v>
      </c>
    </row>
    <row r="2" spans="1:5">
      <c r="A2" s="80" t="s">
        <v>16</v>
      </c>
      <c r="B2" s="80">
        <v>149</v>
      </c>
      <c r="C2" s="80">
        <v>8</v>
      </c>
      <c r="D2" s="80">
        <v>0</v>
      </c>
      <c r="E2" s="80">
        <v>0</v>
      </c>
    </row>
    <row r="3" spans="1:5">
      <c r="A3" s="80" t="s">
        <v>89</v>
      </c>
      <c r="B3" s="80">
        <v>54</v>
      </c>
      <c r="C3" s="80">
        <v>4</v>
      </c>
      <c r="D3" s="80">
        <v>0</v>
      </c>
      <c r="E3" s="80">
        <v>2</v>
      </c>
    </row>
    <row r="4" spans="1:5">
      <c r="A4" s="80" t="s">
        <v>18</v>
      </c>
      <c r="B4" s="80">
        <v>52</v>
      </c>
      <c r="C4" s="80">
        <v>20</v>
      </c>
      <c r="D4" s="80">
        <v>0</v>
      </c>
      <c r="E4" s="80">
        <v>1</v>
      </c>
    </row>
    <row r="5" spans="1:5">
      <c r="A5" s="80" t="s">
        <v>90</v>
      </c>
      <c r="B5" s="80">
        <v>45</v>
      </c>
      <c r="C5" s="80">
        <v>16</v>
      </c>
      <c r="D5" s="80">
        <v>0</v>
      </c>
      <c r="E5" s="80">
        <v>0</v>
      </c>
    </row>
    <row r="6" spans="1:5">
      <c r="A6" s="80" t="s">
        <v>20</v>
      </c>
      <c r="B6" s="80">
        <v>6</v>
      </c>
      <c r="C6" s="80">
        <v>3</v>
      </c>
      <c r="D6" s="80">
        <v>0</v>
      </c>
      <c r="E6" s="80">
        <v>0</v>
      </c>
    </row>
    <row r="7" spans="1:5">
      <c r="A7" s="80" t="s">
        <v>21</v>
      </c>
      <c r="B7" s="80">
        <v>728</v>
      </c>
      <c r="C7" s="80">
        <v>61</v>
      </c>
      <c r="D7" s="80">
        <v>2</v>
      </c>
      <c r="E7" s="80">
        <v>0</v>
      </c>
    </row>
    <row r="8" spans="1:5">
      <c r="A8" s="80" t="s">
        <v>22</v>
      </c>
      <c r="B8" s="80">
        <v>10</v>
      </c>
      <c r="C8" s="80">
        <v>3</v>
      </c>
      <c r="D8" s="80">
        <v>0</v>
      </c>
      <c r="E8" s="80">
        <v>1</v>
      </c>
    </row>
    <row r="9" spans="1:5">
      <c r="A9" s="80" t="s">
        <v>23</v>
      </c>
      <c r="B9" s="80">
        <v>93</v>
      </c>
      <c r="C9" s="80">
        <v>23</v>
      </c>
      <c r="D9" s="80">
        <v>2</v>
      </c>
      <c r="E9" s="80">
        <v>1</v>
      </c>
    </row>
    <row r="10" spans="1:5">
      <c r="A10" s="80" t="s">
        <v>24</v>
      </c>
      <c r="B10" s="80">
        <v>34</v>
      </c>
      <c r="C10" s="80">
        <v>16</v>
      </c>
      <c r="D10" s="80">
        <v>0</v>
      </c>
      <c r="E10" s="80">
        <v>0</v>
      </c>
    </row>
    <row r="11" spans="1:5">
      <c r="A11" s="80" t="s">
        <v>91</v>
      </c>
      <c r="B11" s="80">
        <v>277</v>
      </c>
      <c r="C11" s="80">
        <v>73</v>
      </c>
      <c r="D11" s="80">
        <v>3</v>
      </c>
      <c r="E11" s="80">
        <v>4</v>
      </c>
    </row>
    <row r="12" spans="1:5">
      <c r="A12" s="80" t="s">
        <v>26</v>
      </c>
      <c r="B12" s="80">
        <v>1</v>
      </c>
      <c r="C12" s="80">
        <v>3</v>
      </c>
      <c r="D12" s="80">
        <v>1</v>
      </c>
      <c r="E12" s="80">
        <v>5</v>
      </c>
    </row>
    <row r="13" spans="1:5">
      <c r="A13" s="80" t="s">
        <v>27</v>
      </c>
      <c r="B13" s="80">
        <v>19</v>
      </c>
      <c r="C13" s="80">
        <v>13</v>
      </c>
      <c r="D13" s="80">
        <v>2</v>
      </c>
      <c r="E13" s="80">
        <v>3</v>
      </c>
    </row>
    <row r="14" spans="1:5">
      <c r="A14" s="80" t="s">
        <v>28</v>
      </c>
      <c r="B14" s="80">
        <v>739</v>
      </c>
      <c r="C14" s="80">
        <v>64</v>
      </c>
      <c r="D14" s="80">
        <v>3</v>
      </c>
      <c r="E14" s="80">
        <v>1</v>
      </c>
    </row>
    <row r="15" spans="1:5">
      <c r="A15" s="80" t="s">
        <v>92</v>
      </c>
      <c r="B15" s="80">
        <v>115</v>
      </c>
      <c r="C15" s="80">
        <v>14</v>
      </c>
      <c r="D15" s="80">
        <v>1</v>
      </c>
      <c r="E15" s="80">
        <v>2</v>
      </c>
    </row>
    <row r="16" spans="1:5">
      <c r="A16" s="80" t="s">
        <v>30</v>
      </c>
      <c r="B16" s="80">
        <v>119</v>
      </c>
      <c r="C16" s="80">
        <v>24</v>
      </c>
      <c r="D16" s="80">
        <v>2</v>
      </c>
      <c r="E16" s="80">
        <v>0</v>
      </c>
    </row>
    <row r="17" spans="1:5">
      <c r="A17" s="80" t="s">
        <v>31</v>
      </c>
      <c r="B17" s="80">
        <v>31</v>
      </c>
      <c r="C17" s="80">
        <v>40</v>
      </c>
      <c r="D17" s="80">
        <v>1</v>
      </c>
      <c r="E17" s="80">
        <v>2</v>
      </c>
    </row>
    <row r="18" spans="1:5">
      <c r="A18" s="80" t="s">
        <v>32</v>
      </c>
      <c r="B18" s="80">
        <v>28</v>
      </c>
      <c r="C18" s="80">
        <v>12</v>
      </c>
      <c r="D18" s="80">
        <v>0</v>
      </c>
      <c r="E18" s="80">
        <v>2</v>
      </c>
    </row>
    <row r="19" spans="1:5">
      <c r="A19" s="80" t="s">
        <v>93</v>
      </c>
      <c r="B19" s="80">
        <v>98</v>
      </c>
      <c r="C19" s="80">
        <v>42</v>
      </c>
      <c r="D19" s="80">
        <v>6</v>
      </c>
      <c r="E19" s="80">
        <v>1</v>
      </c>
    </row>
    <row r="20" spans="1:5">
      <c r="A20" s="80" t="s">
        <v>34</v>
      </c>
      <c r="B20" s="80">
        <v>442</v>
      </c>
      <c r="C20" s="80">
        <v>28</v>
      </c>
      <c r="D20" s="80">
        <v>0</v>
      </c>
      <c r="E20" s="80">
        <v>0</v>
      </c>
    </row>
    <row r="21" spans="1:5">
      <c r="A21" s="80" t="s">
        <v>35</v>
      </c>
      <c r="B21" s="80">
        <v>41</v>
      </c>
      <c r="C21" s="80">
        <v>13</v>
      </c>
      <c r="D21" s="80">
        <v>2</v>
      </c>
      <c r="E21" s="80">
        <v>0</v>
      </c>
    </row>
    <row r="22" spans="1:5">
      <c r="A22" s="80" t="s">
        <v>36</v>
      </c>
      <c r="B22" s="80">
        <v>167</v>
      </c>
      <c r="C22" s="80">
        <v>84</v>
      </c>
      <c r="D22" s="80">
        <v>3</v>
      </c>
      <c r="E22" s="80">
        <v>1</v>
      </c>
    </row>
    <row r="23" spans="1:5">
      <c r="A23" s="80" t="s">
        <v>37</v>
      </c>
      <c r="B23" s="80">
        <v>32</v>
      </c>
      <c r="C23" s="80">
        <v>8</v>
      </c>
      <c r="D23" s="80">
        <v>2</v>
      </c>
      <c r="E23" s="80">
        <v>1</v>
      </c>
    </row>
    <row r="24" spans="1:5">
      <c r="A24" s="80" t="s">
        <v>38</v>
      </c>
      <c r="B24" s="80">
        <v>701</v>
      </c>
      <c r="C24" s="80">
        <v>59</v>
      </c>
      <c r="D24" s="80">
        <v>1</v>
      </c>
      <c r="E24" s="80">
        <v>0</v>
      </c>
    </row>
    <row r="25" spans="1:5">
      <c r="A25" s="80" t="s">
        <v>104</v>
      </c>
      <c r="B25" s="80">
        <v>16</v>
      </c>
      <c r="C25" s="80">
        <v>11</v>
      </c>
      <c r="D25" s="80">
        <v>0</v>
      </c>
      <c r="E25" s="80">
        <v>2</v>
      </c>
    </row>
    <row r="26" spans="1:5">
      <c r="A26" s="80" t="s">
        <v>39</v>
      </c>
      <c r="B26" s="100">
        <v>3997</v>
      </c>
      <c r="C26" s="100">
        <v>642</v>
      </c>
      <c r="D26" s="100">
        <v>31</v>
      </c>
      <c r="E26" s="100">
        <v>29</v>
      </c>
    </row>
    <row r="28" spans="1:5">
      <c r="A28" s="81" t="s">
        <v>94</v>
      </c>
    </row>
    <row r="29" spans="1:5">
      <c r="A29" s="81" t="s">
        <v>95</v>
      </c>
    </row>
    <row r="30" spans="1:5">
      <c r="A30" s="81" t="s">
        <v>96</v>
      </c>
    </row>
    <row r="31" spans="1:5">
      <c r="A31" s="82" t="s">
        <v>97</v>
      </c>
    </row>
    <row r="33" spans="1:5" ht="14.25" customHeight="1">
      <c r="A33" s="150" t="s">
        <v>98</v>
      </c>
      <c r="B33" s="150"/>
      <c r="C33" s="150"/>
      <c r="D33" s="150"/>
      <c r="E33" s="150"/>
    </row>
    <row r="34" spans="1:5">
      <c r="A34" s="150"/>
      <c r="B34" s="150"/>
      <c r="C34" s="150"/>
      <c r="D34" s="150"/>
      <c r="E34" s="150"/>
    </row>
    <row r="35" spans="1:5">
      <c r="A35" s="150"/>
      <c r="B35" s="150"/>
      <c r="C35" s="150"/>
      <c r="D35" s="150"/>
      <c r="E35" s="150"/>
    </row>
    <row r="36" spans="1:5">
      <c r="A36" s="150"/>
      <c r="B36" s="150"/>
      <c r="C36" s="150"/>
      <c r="D36" s="150"/>
      <c r="E36" s="150"/>
    </row>
  </sheetData>
  <mergeCells count="1">
    <mergeCell ref="A33:E36"/>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L29"/>
  <sheetViews>
    <sheetView topLeftCell="T1" workbookViewId="0">
      <selection activeCell="AK2" sqref="AK2"/>
    </sheetView>
  </sheetViews>
  <sheetFormatPr defaultColWidth="9" defaultRowHeight="13.8"/>
  <cols>
    <col min="1" max="1" width="36.09765625" style="101" bestFit="1" customWidth="1"/>
    <col min="2" max="2" width="9.69921875" style="101" customWidth="1"/>
    <col min="3" max="3" width="13.69921875" style="101" customWidth="1"/>
    <col min="4" max="4" width="9.8984375" style="101" customWidth="1"/>
    <col min="5" max="5" width="11.8984375" style="101" customWidth="1"/>
    <col min="6" max="6" width="9.3984375" style="101" customWidth="1"/>
    <col min="7" max="22" width="10.59765625" style="101" customWidth="1"/>
    <col min="23" max="23" width="11.19921875" style="101" customWidth="1"/>
    <col min="24" max="35" width="9" style="101"/>
    <col min="36" max="36" width="8.3984375" style="101" customWidth="1"/>
    <col min="37" max="16384" width="9" style="101"/>
  </cols>
  <sheetData>
    <row r="1" spans="1:38">
      <c r="A1" s="101" t="s">
        <v>99</v>
      </c>
    </row>
    <row r="2" spans="1:38">
      <c r="A2" s="102"/>
      <c r="B2" s="103">
        <v>41974</v>
      </c>
      <c r="C2" s="103">
        <v>42064</v>
      </c>
      <c r="D2" s="103">
        <v>42156</v>
      </c>
      <c r="E2" s="103">
        <v>42248</v>
      </c>
      <c r="F2" s="103">
        <v>42339</v>
      </c>
      <c r="G2" s="103">
        <v>42430</v>
      </c>
      <c r="H2" s="103">
        <v>42522</v>
      </c>
      <c r="I2" s="103">
        <v>42614</v>
      </c>
      <c r="J2" s="103">
        <v>42705</v>
      </c>
      <c r="K2" s="103">
        <v>42795</v>
      </c>
      <c r="L2" s="103">
        <v>42887</v>
      </c>
      <c r="M2" s="103">
        <v>42979</v>
      </c>
      <c r="N2" s="103">
        <v>43070</v>
      </c>
      <c r="O2" s="103">
        <v>43160</v>
      </c>
      <c r="P2" s="103">
        <v>43252</v>
      </c>
      <c r="Q2" s="103">
        <v>43344</v>
      </c>
      <c r="R2" s="103">
        <v>43435</v>
      </c>
      <c r="S2" s="103">
        <v>43525</v>
      </c>
      <c r="T2" s="103">
        <v>43617</v>
      </c>
      <c r="U2" s="114">
        <v>43709</v>
      </c>
      <c r="V2" s="103">
        <v>43800</v>
      </c>
      <c r="W2" s="103">
        <v>43891</v>
      </c>
      <c r="X2" s="103">
        <v>43983</v>
      </c>
      <c r="Y2" s="114">
        <v>44075</v>
      </c>
      <c r="Z2" s="103">
        <v>44166</v>
      </c>
      <c r="AA2" s="103">
        <v>44256</v>
      </c>
      <c r="AB2" s="103">
        <v>44348</v>
      </c>
      <c r="AC2" s="114">
        <v>44440</v>
      </c>
      <c r="AD2" s="103">
        <v>44531</v>
      </c>
      <c r="AE2" s="103">
        <v>44621</v>
      </c>
      <c r="AF2" s="103">
        <v>44713</v>
      </c>
      <c r="AG2" s="114">
        <v>44805</v>
      </c>
      <c r="AH2" s="114">
        <v>44896</v>
      </c>
      <c r="AI2" s="114">
        <v>44986</v>
      </c>
      <c r="AJ2" s="114">
        <v>45078</v>
      </c>
      <c r="AK2" s="114">
        <v>45170</v>
      </c>
      <c r="AL2" s="114">
        <v>45261</v>
      </c>
    </row>
    <row r="3" spans="1:38">
      <c r="A3" s="102" t="s">
        <v>16</v>
      </c>
      <c r="B3" s="104">
        <v>627</v>
      </c>
      <c r="C3" s="104">
        <v>612</v>
      </c>
      <c r="D3" s="104">
        <v>631</v>
      </c>
      <c r="E3" s="104">
        <v>485</v>
      </c>
      <c r="F3" s="104">
        <v>481</v>
      </c>
      <c r="G3" s="104">
        <v>479</v>
      </c>
      <c r="H3" s="104">
        <v>508</v>
      </c>
      <c r="I3" s="104">
        <v>529</v>
      </c>
      <c r="J3" s="104">
        <v>536</v>
      </c>
      <c r="K3" s="104">
        <v>516</v>
      </c>
      <c r="L3" s="104">
        <v>512</v>
      </c>
      <c r="M3" s="104">
        <v>502</v>
      </c>
      <c r="N3" s="104">
        <v>483</v>
      </c>
      <c r="O3" s="104">
        <v>467</v>
      </c>
      <c r="P3" s="104">
        <v>468</v>
      </c>
      <c r="Q3" s="104">
        <v>472</v>
      </c>
      <c r="R3" s="104">
        <v>455</v>
      </c>
      <c r="S3" s="104">
        <v>455</v>
      </c>
      <c r="T3" s="104">
        <v>445</v>
      </c>
      <c r="U3" s="115">
        <v>459</v>
      </c>
      <c r="V3" s="116">
        <v>460</v>
      </c>
      <c r="W3" s="115">
        <v>452</v>
      </c>
      <c r="X3" s="115">
        <v>439</v>
      </c>
      <c r="Y3" s="115">
        <v>440</v>
      </c>
      <c r="Z3" s="115">
        <v>447</v>
      </c>
      <c r="AA3" s="115">
        <v>453</v>
      </c>
      <c r="AB3" s="115">
        <v>473</v>
      </c>
      <c r="AC3" s="115">
        <v>475</v>
      </c>
      <c r="AD3" s="115">
        <v>471</v>
      </c>
      <c r="AE3" s="115">
        <v>469</v>
      </c>
      <c r="AF3" s="115">
        <v>472</v>
      </c>
      <c r="AG3" s="115">
        <v>477</v>
      </c>
      <c r="AH3" s="115">
        <v>492</v>
      </c>
      <c r="AI3" s="115">
        <v>498</v>
      </c>
      <c r="AJ3" s="116">
        <v>510</v>
      </c>
      <c r="AK3" s="116">
        <v>511</v>
      </c>
      <c r="AL3" s="116">
        <v>526</v>
      </c>
    </row>
    <row r="4" spans="1:38">
      <c r="A4" s="102" t="s">
        <v>17</v>
      </c>
      <c r="B4" s="104">
        <v>999</v>
      </c>
      <c r="C4" s="104">
        <v>956</v>
      </c>
      <c r="D4" s="104">
        <v>952</v>
      </c>
      <c r="E4" s="104">
        <v>956</v>
      </c>
      <c r="F4" s="104">
        <v>964</v>
      </c>
      <c r="G4" s="104">
        <v>951</v>
      </c>
      <c r="H4" s="104">
        <v>953</v>
      </c>
      <c r="I4" s="104">
        <v>947</v>
      </c>
      <c r="J4" s="104">
        <v>935</v>
      </c>
      <c r="K4" s="104">
        <v>921</v>
      </c>
      <c r="L4" s="104">
        <v>884</v>
      </c>
      <c r="M4" s="104">
        <v>899</v>
      </c>
      <c r="N4" s="104">
        <v>905</v>
      </c>
      <c r="O4" s="104">
        <v>897</v>
      </c>
      <c r="P4" s="104">
        <v>891</v>
      </c>
      <c r="Q4" s="104">
        <v>878</v>
      </c>
      <c r="R4" s="104">
        <v>877</v>
      </c>
      <c r="S4" s="104">
        <v>873</v>
      </c>
      <c r="T4" s="104">
        <v>857</v>
      </c>
      <c r="U4" s="115">
        <v>863</v>
      </c>
      <c r="V4" s="116">
        <v>853</v>
      </c>
      <c r="W4" s="115">
        <v>846</v>
      </c>
      <c r="X4" s="115">
        <v>795</v>
      </c>
      <c r="Y4" s="115">
        <v>772</v>
      </c>
      <c r="Z4" s="115">
        <v>765</v>
      </c>
      <c r="AA4" s="115">
        <v>749</v>
      </c>
      <c r="AB4" s="115">
        <v>730</v>
      </c>
      <c r="AC4" s="115">
        <v>717</v>
      </c>
      <c r="AD4" s="115">
        <v>712</v>
      </c>
      <c r="AE4" s="115">
        <v>703</v>
      </c>
      <c r="AF4" s="115">
        <v>694</v>
      </c>
      <c r="AG4" s="115">
        <v>697</v>
      </c>
      <c r="AH4" s="115">
        <v>697</v>
      </c>
      <c r="AI4" s="115">
        <v>694</v>
      </c>
      <c r="AJ4" s="116">
        <v>687</v>
      </c>
      <c r="AK4" s="116">
        <v>688</v>
      </c>
      <c r="AL4" s="116">
        <v>712</v>
      </c>
    </row>
    <row r="5" spans="1:38">
      <c r="A5" s="102" t="s">
        <v>18</v>
      </c>
      <c r="B5" s="104">
        <v>1917</v>
      </c>
      <c r="C5" s="104">
        <v>1931</v>
      </c>
      <c r="D5" s="104">
        <v>2055</v>
      </c>
      <c r="E5" s="104">
        <v>1984</v>
      </c>
      <c r="F5" s="104">
        <v>1978</v>
      </c>
      <c r="G5" s="104">
        <v>1959</v>
      </c>
      <c r="H5" s="104">
        <v>2137</v>
      </c>
      <c r="I5" s="104">
        <v>2107</v>
      </c>
      <c r="J5" s="104">
        <v>2019</v>
      </c>
      <c r="K5" s="104">
        <v>1903</v>
      </c>
      <c r="L5" s="104">
        <v>2123</v>
      </c>
      <c r="M5" s="104">
        <v>1946</v>
      </c>
      <c r="N5" s="104">
        <v>1922</v>
      </c>
      <c r="O5" s="104">
        <v>1703</v>
      </c>
      <c r="P5" s="104">
        <v>1893</v>
      </c>
      <c r="Q5" s="104">
        <v>2081</v>
      </c>
      <c r="R5" s="104">
        <v>2035</v>
      </c>
      <c r="S5" s="104">
        <v>2112</v>
      </c>
      <c r="T5" s="104">
        <v>2019</v>
      </c>
      <c r="U5" s="116">
        <v>2026</v>
      </c>
      <c r="V5" s="116">
        <v>1944</v>
      </c>
      <c r="W5" s="115">
        <v>1950</v>
      </c>
      <c r="X5" s="115">
        <v>1750</v>
      </c>
      <c r="Y5" s="115">
        <v>1796</v>
      </c>
      <c r="Z5" s="115">
        <v>1828</v>
      </c>
      <c r="AA5" s="115">
        <v>1807</v>
      </c>
      <c r="AB5" s="115">
        <v>1739</v>
      </c>
      <c r="AC5" s="115">
        <v>1795</v>
      </c>
      <c r="AD5" s="115">
        <v>1786</v>
      </c>
      <c r="AE5" s="115">
        <v>1766</v>
      </c>
      <c r="AF5" s="115">
        <v>1941</v>
      </c>
      <c r="AG5" s="115">
        <v>1950</v>
      </c>
      <c r="AH5" s="115">
        <v>1550</v>
      </c>
      <c r="AI5" s="115">
        <v>1522</v>
      </c>
      <c r="AJ5" s="116">
        <v>1429</v>
      </c>
      <c r="AK5" s="116">
        <v>1437</v>
      </c>
      <c r="AL5" s="116">
        <v>1322</v>
      </c>
    </row>
    <row r="6" spans="1:38">
      <c r="A6" s="102" t="s">
        <v>19</v>
      </c>
      <c r="B6" s="104">
        <v>572</v>
      </c>
      <c r="C6" s="104">
        <v>578</v>
      </c>
      <c r="D6" s="104">
        <v>573</v>
      </c>
      <c r="E6" s="104">
        <v>563</v>
      </c>
      <c r="F6" s="104">
        <v>570</v>
      </c>
      <c r="G6" s="104">
        <v>550</v>
      </c>
      <c r="H6" s="104">
        <v>555</v>
      </c>
      <c r="I6" s="104">
        <v>553</v>
      </c>
      <c r="J6" s="104">
        <v>548</v>
      </c>
      <c r="K6" s="104">
        <v>528</v>
      </c>
      <c r="L6" s="104">
        <v>539</v>
      </c>
      <c r="M6" s="104">
        <v>543</v>
      </c>
      <c r="N6" s="104">
        <v>542</v>
      </c>
      <c r="O6" s="104">
        <v>538</v>
      </c>
      <c r="P6" s="104">
        <v>530</v>
      </c>
      <c r="Q6" s="104">
        <v>532</v>
      </c>
      <c r="R6" s="104">
        <v>541</v>
      </c>
      <c r="S6" s="104">
        <v>543</v>
      </c>
      <c r="T6" s="104">
        <v>546</v>
      </c>
      <c r="U6" s="115">
        <v>550</v>
      </c>
      <c r="V6" s="116">
        <v>554</v>
      </c>
      <c r="W6" s="115">
        <v>545</v>
      </c>
      <c r="X6" s="115">
        <v>547</v>
      </c>
      <c r="Y6" s="115">
        <v>553</v>
      </c>
      <c r="Z6" s="115">
        <v>537</v>
      </c>
      <c r="AA6" s="115">
        <v>531</v>
      </c>
      <c r="AB6" s="115">
        <v>539</v>
      </c>
      <c r="AC6" s="115">
        <v>542</v>
      </c>
      <c r="AD6" s="115">
        <v>543</v>
      </c>
      <c r="AE6" s="115">
        <v>548</v>
      </c>
      <c r="AF6" s="115">
        <v>562</v>
      </c>
      <c r="AG6" s="115">
        <v>563</v>
      </c>
      <c r="AH6" s="115">
        <v>559</v>
      </c>
      <c r="AI6" s="115">
        <v>571</v>
      </c>
      <c r="AJ6" s="116">
        <v>569</v>
      </c>
      <c r="AK6" s="116">
        <v>572</v>
      </c>
      <c r="AL6" s="116">
        <v>563</v>
      </c>
    </row>
    <row r="7" spans="1:38">
      <c r="A7" s="102" t="s">
        <v>20</v>
      </c>
      <c r="B7" s="104">
        <v>319</v>
      </c>
      <c r="C7" s="104">
        <v>305</v>
      </c>
      <c r="D7" s="104">
        <v>311</v>
      </c>
      <c r="E7" s="104">
        <v>80</v>
      </c>
      <c r="F7" s="104">
        <v>77</v>
      </c>
      <c r="G7" s="104">
        <v>72</v>
      </c>
      <c r="H7" s="104">
        <v>68</v>
      </c>
      <c r="I7" s="104">
        <v>63</v>
      </c>
      <c r="J7" s="104">
        <v>63</v>
      </c>
      <c r="K7" s="104">
        <v>65</v>
      </c>
      <c r="L7" s="104">
        <v>66</v>
      </c>
      <c r="M7" s="104">
        <v>68</v>
      </c>
      <c r="N7" s="104">
        <v>66</v>
      </c>
      <c r="O7" s="104">
        <v>71</v>
      </c>
      <c r="P7" s="104">
        <v>71</v>
      </c>
      <c r="Q7" s="104">
        <v>72</v>
      </c>
      <c r="R7" s="104">
        <v>70</v>
      </c>
      <c r="S7" s="104">
        <v>69</v>
      </c>
      <c r="T7" s="104">
        <v>76</v>
      </c>
      <c r="U7" s="115">
        <v>78</v>
      </c>
      <c r="V7" s="116">
        <v>77</v>
      </c>
      <c r="W7" s="115">
        <v>82</v>
      </c>
      <c r="X7" s="115">
        <v>78</v>
      </c>
      <c r="Y7" s="115">
        <v>76</v>
      </c>
      <c r="Z7" s="115">
        <v>76</v>
      </c>
      <c r="AA7" s="115">
        <v>76</v>
      </c>
      <c r="AB7" s="115">
        <v>78</v>
      </c>
      <c r="AC7" s="115">
        <v>80</v>
      </c>
      <c r="AD7" s="115">
        <v>78</v>
      </c>
      <c r="AE7" s="115">
        <v>79</v>
      </c>
      <c r="AF7" s="115">
        <v>79</v>
      </c>
      <c r="AG7" s="115">
        <v>73</v>
      </c>
      <c r="AH7" s="115">
        <v>73</v>
      </c>
      <c r="AI7" s="115">
        <v>74</v>
      </c>
      <c r="AJ7" s="116">
        <v>94</v>
      </c>
      <c r="AK7" s="116">
        <v>94</v>
      </c>
      <c r="AL7" s="116">
        <v>89</v>
      </c>
    </row>
    <row r="8" spans="1:38">
      <c r="A8" s="102" t="s">
        <v>21</v>
      </c>
      <c r="B8" s="104">
        <v>2421</v>
      </c>
      <c r="C8" s="104">
        <v>2423</v>
      </c>
      <c r="D8" s="104">
        <v>2441</v>
      </c>
      <c r="E8" s="104">
        <v>2559</v>
      </c>
      <c r="F8" s="104">
        <v>2524</v>
      </c>
      <c r="G8" s="104">
        <v>2539</v>
      </c>
      <c r="H8" s="104">
        <v>2632</v>
      </c>
      <c r="I8" s="104">
        <v>2636</v>
      </c>
      <c r="J8" s="104">
        <v>2635</v>
      </c>
      <c r="K8" s="104">
        <v>2615</v>
      </c>
      <c r="L8" s="104">
        <v>2653</v>
      </c>
      <c r="M8" s="104">
        <v>2821</v>
      </c>
      <c r="N8" s="104">
        <v>2804</v>
      </c>
      <c r="O8" s="104">
        <v>2770</v>
      </c>
      <c r="P8" s="104">
        <v>2804</v>
      </c>
      <c r="Q8" s="104">
        <v>2815</v>
      </c>
      <c r="R8" s="104">
        <v>2827</v>
      </c>
      <c r="S8" s="104">
        <v>2780</v>
      </c>
      <c r="T8" s="104">
        <v>2827</v>
      </c>
      <c r="U8" s="116">
        <v>2858</v>
      </c>
      <c r="V8" s="116">
        <v>2902</v>
      </c>
      <c r="W8" s="115">
        <v>3030</v>
      </c>
      <c r="X8" s="115">
        <v>3032</v>
      </c>
      <c r="Y8" s="115">
        <v>3071</v>
      </c>
      <c r="Z8" s="115">
        <v>3127</v>
      </c>
      <c r="AA8" s="115">
        <v>3184</v>
      </c>
      <c r="AB8" s="115">
        <v>3254</v>
      </c>
      <c r="AC8" s="115">
        <v>3321</v>
      </c>
      <c r="AD8" s="115">
        <v>3329</v>
      </c>
      <c r="AE8" s="115">
        <v>3313</v>
      </c>
      <c r="AF8" s="115">
        <v>3327</v>
      </c>
      <c r="AG8" s="115">
        <v>3386</v>
      </c>
      <c r="AH8" s="115">
        <v>3391</v>
      </c>
      <c r="AI8" s="115">
        <v>3386</v>
      </c>
      <c r="AJ8" s="116">
        <v>3313</v>
      </c>
      <c r="AK8" s="116">
        <v>3323</v>
      </c>
      <c r="AL8" s="116">
        <v>3328</v>
      </c>
    </row>
    <row r="9" spans="1:38">
      <c r="A9" s="102" t="s">
        <v>22</v>
      </c>
      <c r="B9" s="104">
        <v>163</v>
      </c>
      <c r="C9" s="104">
        <v>163</v>
      </c>
      <c r="D9" s="104">
        <v>171</v>
      </c>
      <c r="E9" s="104">
        <v>148</v>
      </c>
      <c r="F9" s="104">
        <v>149</v>
      </c>
      <c r="G9" s="104">
        <v>145</v>
      </c>
      <c r="H9" s="104">
        <v>142</v>
      </c>
      <c r="I9" s="104">
        <v>146</v>
      </c>
      <c r="J9" s="104">
        <v>142</v>
      </c>
      <c r="K9" s="104">
        <v>147</v>
      </c>
      <c r="L9" s="104">
        <v>142</v>
      </c>
      <c r="M9" s="105">
        <v>140</v>
      </c>
      <c r="N9" s="104">
        <v>147</v>
      </c>
      <c r="O9" s="104">
        <v>151</v>
      </c>
      <c r="P9" s="104">
        <v>161</v>
      </c>
      <c r="Q9" s="104">
        <v>151</v>
      </c>
      <c r="R9" s="104">
        <v>148</v>
      </c>
      <c r="S9" s="104">
        <v>141</v>
      </c>
      <c r="T9" s="104">
        <v>137</v>
      </c>
      <c r="U9" s="115">
        <v>130</v>
      </c>
      <c r="V9" s="116">
        <v>131</v>
      </c>
      <c r="W9" s="115">
        <v>133</v>
      </c>
      <c r="X9" s="115">
        <v>131</v>
      </c>
      <c r="Y9" s="115">
        <v>131</v>
      </c>
      <c r="Z9" s="115">
        <v>129</v>
      </c>
      <c r="AA9" s="115">
        <v>127</v>
      </c>
      <c r="AB9" s="115">
        <v>128</v>
      </c>
      <c r="AC9" s="115">
        <v>134</v>
      </c>
      <c r="AD9" s="115">
        <v>139</v>
      </c>
      <c r="AE9" s="115">
        <v>135</v>
      </c>
      <c r="AF9" s="115">
        <v>138</v>
      </c>
      <c r="AG9" s="115">
        <v>138</v>
      </c>
      <c r="AH9" s="115">
        <v>133</v>
      </c>
      <c r="AI9" s="115">
        <v>130</v>
      </c>
      <c r="AJ9" s="116">
        <v>132</v>
      </c>
      <c r="AK9" s="116">
        <v>130</v>
      </c>
      <c r="AL9" s="116">
        <v>145</v>
      </c>
    </row>
    <row r="10" spans="1:38">
      <c r="A10" s="102" t="s">
        <v>23</v>
      </c>
      <c r="B10" s="104">
        <v>1185</v>
      </c>
      <c r="C10" s="104">
        <v>1194</v>
      </c>
      <c r="D10" s="104">
        <v>1242</v>
      </c>
      <c r="E10" s="104">
        <v>1234</v>
      </c>
      <c r="F10" s="104">
        <v>1209</v>
      </c>
      <c r="G10" s="104">
        <v>1227</v>
      </c>
      <c r="H10" s="104">
        <v>1269</v>
      </c>
      <c r="I10" s="104">
        <v>1263</v>
      </c>
      <c r="J10" s="104">
        <v>1196</v>
      </c>
      <c r="K10" s="104">
        <v>1186</v>
      </c>
      <c r="L10" s="104">
        <v>1160</v>
      </c>
      <c r="M10" s="105">
        <v>1189</v>
      </c>
      <c r="N10" s="104">
        <v>1173</v>
      </c>
      <c r="O10" s="104">
        <v>1153</v>
      </c>
      <c r="P10" s="104">
        <v>1169</v>
      </c>
      <c r="Q10" s="104">
        <v>1183</v>
      </c>
      <c r="R10" s="104">
        <v>1168</v>
      </c>
      <c r="S10" s="104">
        <v>1102</v>
      </c>
      <c r="T10" s="104">
        <v>1169</v>
      </c>
      <c r="U10" s="116">
        <v>1176</v>
      </c>
      <c r="V10" s="116">
        <v>1165</v>
      </c>
      <c r="W10" s="115">
        <v>1153</v>
      </c>
      <c r="X10" s="115">
        <v>1170</v>
      </c>
      <c r="Y10" s="115">
        <v>1129</v>
      </c>
      <c r="Z10" s="115">
        <v>1090</v>
      </c>
      <c r="AA10" s="115">
        <v>1077</v>
      </c>
      <c r="AB10" s="115">
        <v>1110</v>
      </c>
      <c r="AC10" s="115">
        <v>1119</v>
      </c>
      <c r="AD10" s="115">
        <v>1106</v>
      </c>
      <c r="AE10" s="115">
        <v>1100</v>
      </c>
      <c r="AF10" s="115">
        <v>1116</v>
      </c>
      <c r="AG10" s="115">
        <v>1150</v>
      </c>
      <c r="AH10" s="115">
        <v>1125</v>
      </c>
      <c r="AI10" s="115">
        <v>1115</v>
      </c>
      <c r="AJ10" s="116">
        <v>1078</v>
      </c>
      <c r="AK10" s="116">
        <v>1103</v>
      </c>
      <c r="AL10" s="116">
        <v>1071</v>
      </c>
    </row>
    <row r="11" spans="1:38">
      <c r="A11" s="102" t="s">
        <v>24</v>
      </c>
      <c r="B11" s="104">
        <v>479</v>
      </c>
      <c r="C11" s="104">
        <v>481</v>
      </c>
      <c r="D11" s="104">
        <v>460</v>
      </c>
      <c r="E11" s="104">
        <v>643</v>
      </c>
      <c r="F11" s="104">
        <v>624</v>
      </c>
      <c r="G11" s="104">
        <v>601</v>
      </c>
      <c r="H11" s="104">
        <v>631</v>
      </c>
      <c r="I11" s="104">
        <v>622</v>
      </c>
      <c r="J11" s="104">
        <v>627</v>
      </c>
      <c r="K11" s="104">
        <v>617</v>
      </c>
      <c r="L11" s="104">
        <v>603</v>
      </c>
      <c r="M11" s="104">
        <v>526</v>
      </c>
      <c r="N11" s="104">
        <v>506</v>
      </c>
      <c r="O11" s="104">
        <v>507</v>
      </c>
      <c r="P11" s="104">
        <v>498</v>
      </c>
      <c r="Q11" s="104">
        <v>498</v>
      </c>
      <c r="R11" s="104">
        <v>489</v>
      </c>
      <c r="S11" s="104">
        <v>463</v>
      </c>
      <c r="T11" s="104">
        <v>458</v>
      </c>
      <c r="U11" s="115">
        <v>456</v>
      </c>
      <c r="V11" s="116">
        <v>460</v>
      </c>
      <c r="W11" s="115">
        <v>459</v>
      </c>
      <c r="X11" s="115">
        <v>457</v>
      </c>
      <c r="Y11" s="115">
        <v>456</v>
      </c>
      <c r="Z11" s="115">
        <v>459</v>
      </c>
      <c r="AA11" s="115">
        <v>467</v>
      </c>
      <c r="AB11" s="115">
        <v>470</v>
      </c>
      <c r="AC11" s="115">
        <v>461</v>
      </c>
      <c r="AD11" s="115">
        <v>471</v>
      </c>
      <c r="AE11" s="115">
        <v>451</v>
      </c>
      <c r="AF11" s="115">
        <v>451</v>
      </c>
      <c r="AG11" s="115">
        <v>452</v>
      </c>
      <c r="AH11" s="115">
        <v>459</v>
      </c>
      <c r="AI11" s="115">
        <v>454</v>
      </c>
      <c r="AJ11" s="116">
        <v>466</v>
      </c>
      <c r="AK11" s="116">
        <v>466</v>
      </c>
      <c r="AL11" s="116">
        <v>456</v>
      </c>
    </row>
    <row r="12" spans="1:38">
      <c r="A12" s="102" t="s">
        <v>25</v>
      </c>
      <c r="B12" s="104">
        <v>4478</v>
      </c>
      <c r="C12" s="104">
        <v>4341</v>
      </c>
      <c r="D12" s="104">
        <v>4306</v>
      </c>
      <c r="E12" s="104">
        <v>4298</v>
      </c>
      <c r="F12" s="104">
        <v>4395</v>
      </c>
      <c r="G12" s="104">
        <v>4325</v>
      </c>
      <c r="H12" s="104">
        <v>4349</v>
      </c>
      <c r="I12" s="104">
        <v>4358</v>
      </c>
      <c r="J12" s="104">
        <v>4648</v>
      </c>
      <c r="K12" s="104">
        <v>4437</v>
      </c>
      <c r="L12" s="104">
        <v>4515</v>
      </c>
      <c r="M12" s="104">
        <v>4752</v>
      </c>
      <c r="N12" s="104">
        <v>5016</v>
      </c>
      <c r="O12" s="104">
        <v>4659</v>
      </c>
      <c r="P12" s="104">
        <v>4554</v>
      </c>
      <c r="Q12" s="104">
        <v>4525</v>
      </c>
      <c r="R12" s="104">
        <v>4681</v>
      </c>
      <c r="S12" s="104">
        <v>4505</v>
      </c>
      <c r="T12" s="104">
        <v>4467</v>
      </c>
      <c r="U12" s="116">
        <v>4472</v>
      </c>
      <c r="V12" s="116">
        <v>4581</v>
      </c>
      <c r="W12" s="115">
        <v>4508</v>
      </c>
      <c r="X12" s="115">
        <v>4393</v>
      </c>
      <c r="Y12" s="115">
        <v>4306</v>
      </c>
      <c r="Z12" s="115">
        <v>4485</v>
      </c>
      <c r="AA12" s="115">
        <v>4368</v>
      </c>
      <c r="AB12" s="115">
        <v>4331</v>
      </c>
      <c r="AC12" s="115">
        <v>4392</v>
      </c>
      <c r="AD12" s="115">
        <v>4468</v>
      </c>
      <c r="AE12" s="115">
        <v>4428</v>
      </c>
      <c r="AF12" s="115">
        <v>4397</v>
      </c>
      <c r="AG12" s="115">
        <v>4401</v>
      </c>
      <c r="AH12" s="115">
        <v>4539</v>
      </c>
      <c r="AI12" s="115">
        <v>4319</v>
      </c>
      <c r="AJ12" s="116">
        <v>4193</v>
      </c>
      <c r="AK12" s="116">
        <v>4213</v>
      </c>
      <c r="AL12" s="116">
        <v>4359</v>
      </c>
    </row>
    <row r="13" spans="1:38">
      <c r="A13" s="102" t="s">
        <v>26</v>
      </c>
      <c r="B13" s="104">
        <v>2332</v>
      </c>
      <c r="C13" s="104">
        <v>2289</v>
      </c>
      <c r="D13" s="104">
        <v>2289</v>
      </c>
      <c r="E13" s="104">
        <v>2322</v>
      </c>
      <c r="F13" s="104">
        <v>2381</v>
      </c>
      <c r="G13" s="104">
        <v>2323</v>
      </c>
      <c r="H13" s="104">
        <v>2327</v>
      </c>
      <c r="I13" s="104">
        <v>2245</v>
      </c>
      <c r="J13" s="104">
        <v>2201</v>
      </c>
      <c r="K13" s="104">
        <v>2198</v>
      </c>
      <c r="L13" s="104">
        <v>2189</v>
      </c>
      <c r="M13" s="104">
        <v>2187</v>
      </c>
      <c r="N13" s="104">
        <v>2192</v>
      </c>
      <c r="O13" s="104">
        <v>2210</v>
      </c>
      <c r="P13" s="104">
        <v>2207</v>
      </c>
      <c r="Q13" s="104">
        <v>2174</v>
      </c>
      <c r="R13" s="104">
        <v>2180</v>
      </c>
      <c r="S13" s="104">
        <v>2181</v>
      </c>
      <c r="T13" s="104">
        <v>2145</v>
      </c>
      <c r="U13" s="116">
        <v>2130</v>
      </c>
      <c r="V13" s="116">
        <v>2131</v>
      </c>
      <c r="W13" s="115">
        <v>2094</v>
      </c>
      <c r="X13" s="115">
        <v>2059</v>
      </c>
      <c r="Y13" s="115">
        <v>2036</v>
      </c>
      <c r="Z13" s="115">
        <v>1993</v>
      </c>
      <c r="AA13" s="115">
        <v>1927</v>
      </c>
      <c r="AB13" s="115">
        <v>1899</v>
      </c>
      <c r="AC13" s="115">
        <v>1804</v>
      </c>
      <c r="AD13" s="115">
        <v>1769</v>
      </c>
      <c r="AE13" s="115">
        <v>1780</v>
      </c>
      <c r="AF13" s="115">
        <v>1773</v>
      </c>
      <c r="AG13" s="115">
        <v>1817</v>
      </c>
      <c r="AH13" s="115">
        <v>1857</v>
      </c>
      <c r="AI13" s="115">
        <v>1893</v>
      </c>
      <c r="AJ13" s="116">
        <v>1930</v>
      </c>
      <c r="AK13" s="116">
        <v>1936</v>
      </c>
      <c r="AL13" s="116">
        <v>1970</v>
      </c>
    </row>
    <row r="14" spans="1:38">
      <c r="A14" s="102" t="s">
        <v>27</v>
      </c>
      <c r="B14" s="104">
        <v>1497</v>
      </c>
      <c r="C14" s="104">
        <v>1492</v>
      </c>
      <c r="D14" s="104">
        <v>1492</v>
      </c>
      <c r="E14" s="104">
        <v>1718</v>
      </c>
      <c r="F14" s="104">
        <v>1689</v>
      </c>
      <c r="G14" s="104">
        <v>1704</v>
      </c>
      <c r="H14" s="104">
        <v>1719</v>
      </c>
      <c r="I14" s="104">
        <v>1730</v>
      </c>
      <c r="J14" s="104">
        <v>1767</v>
      </c>
      <c r="K14" s="104">
        <v>1780</v>
      </c>
      <c r="L14" s="104">
        <v>1834</v>
      </c>
      <c r="M14" s="104">
        <v>1949</v>
      </c>
      <c r="N14" s="104">
        <v>1976</v>
      </c>
      <c r="O14" s="104">
        <v>1977</v>
      </c>
      <c r="P14" s="104">
        <v>1953</v>
      </c>
      <c r="Q14" s="104">
        <v>1937</v>
      </c>
      <c r="R14" s="104">
        <v>1957</v>
      </c>
      <c r="S14" s="104">
        <v>1976</v>
      </c>
      <c r="T14" s="104">
        <v>1952</v>
      </c>
      <c r="U14" s="116">
        <v>1915</v>
      </c>
      <c r="V14" s="116">
        <v>1902</v>
      </c>
      <c r="W14" s="115">
        <v>1893</v>
      </c>
      <c r="X14" s="115">
        <v>1931</v>
      </c>
      <c r="Y14" s="115">
        <v>1882</v>
      </c>
      <c r="Z14" s="115">
        <v>1880</v>
      </c>
      <c r="AA14" s="115">
        <v>1924</v>
      </c>
      <c r="AB14" s="115">
        <v>1913</v>
      </c>
      <c r="AC14" s="115">
        <v>1897</v>
      </c>
      <c r="AD14" s="115">
        <v>1911</v>
      </c>
      <c r="AE14" s="115">
        <v>1872</v>
      </c>
      <c r="AF14" s="115">
        <v>1528</v>
      </c>
      <c r="AG14" s="115">
        <v>1512</v>
      </c>
      <c r="AH14" s="115">
        <v>1496</v>
      </c>
      <c r="AI14" s="115">
        <v>1504</v>
      </c>
      <c r="AJ14" s="116">
        <v>1539</v>
      </c>
      <c r="AK14" s="116">
        <v>1560</v>
      </c>
      <c r="AL14" s="116">
        <v>1566</v>
      </c>
    </row>
    <row r="15" spans="1:38">
      <c r="A15" s="102" t="s">
        <v>28</v>
      </c>
      <c r="B15" s="104">
        <v>3928</v>
      </c>
      <c r="C15" s="104">
        <v>3941</v>
      </c>
      <c r="D15" s="104">
        <v>4048</v>
      </c>
      <c r="E15" s="104">
        <v>3815</v>
      </c>
      <c r="F15" s="104">
        <v>3881</v>
      </c>
      <c r="G15" s="104">
        <v>3820</v>
      </c>
      <c r="H15" s="104">
        <v>3815</v>
      </c>
      <c r="I15" s="104">
        <v>3779</v>
      </c>
      <c r="J15" s="104">
        <v>4038</v>
      </c>
      <c r="K15" s="104">
        <v>3821</v>
      </c>
      <c r="L15" s="104">
        <v>3824</v>
      </c>
      <c r="M15" s="104">
        <v>3679</v>
      </c>
      <c r="N15" s="104">
        <v>3587</v>
      </c>
      <c r="O15" s="104">
        <v>3204</v>
      </c>
      <c r="P15" s="104">
        <v>3588</v>
      </c>
      <c r="Q15" s="104">
        <v>3552</v>
      </c>
      <c r="R15" s="104">
        <v>3287</v>
      </c>
      <c r="S15" s="104">
        <v>3131</v>
      </c>
      <c r="T15" s="104">
        <v>3276</v>
      </c>
      <c r="U15" s="116">
        <v>3315</v>
      </c>
      <c r="V15" s="116">
        <v>3475</v>
      </c>
      <c r="W15" s="115">
        <v>3346</v>
      </c>
      <c r="X15" s="115">
        <v>3241</v>
      </c>
      <c r="Y15" s="115">
        <v>3299</v>
      </c>
      <c r="Z15" s="115">
        <v>3334</v>
      </c>
      <c r="AA15" s="115">
        <v>3277</v>
      </c>
      <c r="AB15" s="115">
        <v>3380</v>
      </c>
      <c r="AC15" s="115">
        <v>3437</v>
      </c>
      <c r="AD15" s="115">
        <v>3436</v>
      </c>
      <c r="AE15" s="115">
        <v>3541</v>
      </c>
      <c r="AF15" s="115">
        <v>4104</v>
      </c>
      <c r="AG15" s="115">
        <v>4269</v>
      </c>
      <c r="AH15" s="115">
        <v>4476</v>
      </c>
      <c r="AI15" s="115">
        <v>4488</v>
      </c>
      <c r="AJ15" s="116">
        <v>4260</v>
      </c>
      <c r="AK15" s="116">
        <v>4353</v>
      </c>
      <c r="AL15" s="116">
        <v>4269</v>
      </c>
    </row>
    <row r="16" spans="1:38">
      <c r="A16" s="102" t="s">
        <v>29</v>
      </c>
      <c r="B16" s="104">
        <v>972</v>
      </c>
      <c r="C16" s="104">
        <v>948</v>
      </c>
      <c r="D16" s="104">
        <v>948</v>
      </c>
      <c r="E16" s="104">
        <v>999</v>
      </c>
      <c r="F16" s="104">
        <v>1032</v>
      </c>
      <c r="G16" s="104">
        <v>1055</v>
      </c>
      <c r="H16" s="104">
        <v>1079</v>
      </c>
      <c r="I16" s="104">
        <v>1117</v>
      </c>
      <c r="J16" s="104">
        <v>1122</v>
      </c>
      <c r="K16" s="104">
        <v>1102</v>
      </c>
      <c r="L16" s="104">
        <v>1102</v>
      </c>
      <c r="M16" s="104">
        <v>1133</v>
      </c>
      <c r="N16" s="104">
        <v>1159</v>
      </c>
      <c r="O16" s="104">
        <v>1192</v>
      </c>
      <c r="P16" s="104">
        <v>1237</v>
      </c>
      <c r="Q16" s="104">
        <v>1285</v>
      </c>
      <c r="R16" s="104">
        <v>1283</v>
      </c>
      <c r="S16" s="104">
        <v>1278</v>
      </c>
      <c r="T16" s="104">
        <v>1269</v>
      </c>
      <c r="U16" s="116">
        <v>1284</v>
      </c>
      <c r="V16" s="116">
        <v>1322</v>
      </c>
      <c r="W16" s="115">
        <v>1313</v>
      </c>
      <c r="X16" s="115">
        <v>1270</v>
      </c>
      <c r="Y16" s="115">
        <v>1281</v>
      </c>
      <c r="Z16" s="115">
        <v>1312</v>
      </c>
      <c r="AA16" s="115">
        <v>1321</v>
      </c>
      <c r="AB16" s="115">
        <v>1333</v>
      </c>
      <c r="AC16" s="115">
        <v>1360</v>
      </c>
      <c r="AD16" s="115">
        <v>1382</v>
      </c>
      <c r="AE16" s="115">
        <v>1423</v>
      </c>
      <c r="AF16" s="115">
        <v>1254</v>
      </c>
      <c r="AG16" s="115">
        <v>1259</v>
      </c>
      <c r="AH16" s="115">
        <v>1256</v>
      </c>
      <c r="AI16" s="115">
        <v>1285</v>
      </c>
      <c r="AJ16" s="116">
        <v>1281</v>
      </c>
      <c r="AK16" s="116">
        <v>1263</v>
      </c>
      <c r="AL16" s="116">
        <v>1261</v>
      </c>
    </row>
    <row r="17" spans="1:38">
      <c r="A17" s="102" t="s">
        <v>30</v>
      </c>
      <c r="B17" s="104">
        <v>1114</v>
      </c>
      <c r="C17" s="104">
        <v>1128</v>
      </c>
      <c r="D17" s="104">
        <v>1088</v>
      </c>
      <c r="E17" s="104">
        <v>1257</v>
      </c>
      <c r="F17" s="104">
        <v>1263</v>
      </c>
      <c r="G17" s="104">
        <v>1217</v>
      </c>
      <c r="H17" s="104">
        <v>1190</v>
      </c>
      <c r="I17" s="104">
        <v>1219</v>
      </c>
      <c r="J17" s="104">
        <v>1219</v>
      </c>
      <c r="K17" s="104">
        <v>1189</v>
      </c>
      <c r="L17" s="104">
        <v>1208</v>
      </c>
      <c r="M17" s="104">
        <v>1230</v>
      </c>
      <c r="N17" s="104">
        <v>1230</v>
      </c>
      <c r="O17" s="104">
        <v>1239</v>
      </c>
      <c r="P17" s="104">
        <v>1266</v>
      </c>
      <c r="Q17" s="104">
        <v>1258</v>
      </c>
      <c r="R17" s="104">
        <v>1263</v>
      </c>
      <c r="S17" s="104">
        <v>1229</v>
      </c>
      <c r="T17" s="104">
        <v>1223</v>
      </c>
      <c r="U17" s="116">
        <v>1237</v>
      </c>
      <c r="V17" s="116">
        <v>1241</v>
      </c>
      <c r="W17" s="115">
        <v>1227</v>
      </c>
      <c r="X17" s="115">
        <v>1190</v>
      </c>
      <c r="Y17" s="115">
        <v>1200</v>
      </c>
      <c r="Z17" s="115">
        <v>1217</v>
      </c>
      <c r="AA17" s="115">
        <v>1215</v>
      </c>
      <c r="AB17" s="115">
        <v>1210</v>
      </c>
      <c r="AC17" s="115">
        <v>1243</v>
      </c>
      <c r="AD17" s="115">
        <v>1234</v>
      </c>
      <c r="AE17" s="115">
        <v>1237</v>
      </c>
      <c r="AF17" s="115">
        <v>1155</v>
      </c>
      <c r="AG17" s="115">
        <v>1172</v>
      </c>
      <c r="AH17" s="115">
        <v>1201</v>
      </c>
      <c r="AI17" s="115">
        <v>1195</v>
      </c>
      <c r="AJ17" s="116">
        <v>1228</v>
      </c>
      <c r="AK17" s="116">
        <v>1229</v>
      </c>
      <c r="AL17" s="116">
        <v>1253</v>
      </c>
    </row>
    <row r="18" spans="1:38">
      <c r="A18" s="102" t="s">
        <v>31</v>
      </c>
      <c r="B18" s="104">
        <v>1475</v>
      </c>
      <c r="C18" s="104">
        <v>1479</v>
      </c>
      <c r="D18" s="104">
        <v>1532</v>
      </c>
      <c r="E18" s="104">
        <v>1521</v>
      </c>
      <c r="F18" s="104">
        <v>1528</v>
      </c>
      <c r="G18" s="104">
        <v>1634</v>
      </c>
      <c r="H18" s="104">
        <v>1627</v>
      </c>
      <c r="I18" s="104">
        <v>1587</v>
      </c>
      <c r="J18" s="104">
        <v>1280</v>
      </c>
      <c r="K18" s="104">
        <v>1600</v>
      </c>
      <c r="L18" s="104">
        <v>1576</v>
      </c>
      <c r="M18" s="104">
        <v>1477</v>
      </c>
      <c r="N18" s="104">
        <v>1506</v>
      </c>
      <c r="O18" s="104">
        <v>1820</v>
      </c>
      <c r="P18" s="104">
        <v>1529</v>
      </c>
      <c r="Q18" s="104">
        <v>1520</v>
      </c>
      <c r="R18" s="104">
        <v>1819</v>
      </c>
      <c r="S18" s="104">
        <v>1843</v>
      </c>
      <c r="T18" s="104">
        <v>1796</v>
      </c>
      <c r="U18" s="116">
        <v>1793</v>
      </c>
      <c r="V18" s="116">
        <v>1777</v>
      </c>
      <c r="W18" s="115">
        <v>1773</v>
      </c>
      <c r="X18" s="115">
        <v>1754</v>
      </c>
      <c r="Y18" s="115">
        <v>1739</v>
      </c>
      <c r="Z18" s="115">
        <v>1734</v>
      </c>
      <c r="AA18" s="115">
        <v>1723</v>
      </c>
      <c r="AB18" s="115">
        <v>1772</v>
      </c>
      <c r="AC18" s="115">
        <v>1820</v>
      </c>
      <c r="AD18" s="115">
        <v>1836</v>
      </c>
      <c r="AE18" s="115">
        <v>1830</v>
      </c>
      <c r="AF18" s="115">
        <v>1845</v>
      </c>
      <c r="AG18" s="115">
        <v>1858</v>
      </c>
      <c r="AH18" s="115">
        <v>1844</v>
      </c>
      <c r="AI18" s="115">
        <v>1844</v>
      </c>
      <c r="AJ18" s="116">
        <v>1898</v>
      </c>
      <c r="AK18" s="116">
        <v>1888</v>
      </c>
      <c r="AL18" s="116">
        <v>1886</v>
      </c>
    </row>
    <row r="19" spans="1:38">
      <c r="A19" s="102" t="s">
        <v>32</v>
      </c>
      <c r="B19" s="104">
        <v>700</v>
      </c>
      <c r="C19" s="104">
        <v>682</v>
      </c>
      <c r="D19" s="104">
        <v>667</v>
      </c>
      <c r="E19" s="104">
        <v>658</v>
      </c>
      <c r="F19" s="104">
        <v>647</v>
      </c>
      <c r="G19" s="104">
        <v>625</v>
      </c>
      <c r="H19" s="104">
        <v>591</v>
      </c>
      <c r="I19" s="104">
        <v>599</v>
      </c>
      <c r="J19" s="104">
        <v>595</v>
      </c>
      <c r="K19" s="104">
        <v>587</v>
      </c>
      <c r="L19" s="104">
        <v>577</v>
      </c>
      <c r="M19" s="105">
        <v>603</v>
      </c>
      <c r="N19" s="104">
        <v>609</v>
      </c>
      <c r="O19" s="104">
        <v>585</v>
      </c>
      <c r="P19" s="104">
        <v>535</v>
      </c>
      <c r="Q19" s="104">
        <v>484</v>
      </c>
      <c r="R19" s="104">
        <v>499</v>
      </c>
      <c r="S19" s="104">
        <v>509</v>
      </c>
      <c r="T19" s="104">
        <v>496</v>
      </c>
      <c r="U19" s="116">
        <v>512</v>
      </c>
      <c r="V19" s="116">
        <v>560</v>
      </c>
      <c r="W19" s="115">
        <v>553</v>
      </c>
      <c r="X19" s="115">
        <v>518</v>
      </c>
      <c r="Y19" s="115">
        <v>547</v>
      </c>
      <c r="Z19" s="115">
        <v>564</v>
      </c>
      <c r="AA19" s="115">
        <v>543</v>
      </c>
      <c r="AB19" s="115">
        <v>550</v>
      </c>
      <c r="AC19" s="115">
        <v>554</v>
      </c>
      <c r="AD19" s="115">
        <v>562</v>
      </c>
      <c r="AE19" s="115">
        <v>565</v>
      </c>
      <c r="AF19" s="115">
        <v>554</v>
      </c>
      <c r="AG19" s="115">
        <v>559</v>
      </c>
      <c r="AH19" s="115">
        <v>576</v>
      </c>
      <c r="AI19" s="115">
        <v>571</v>
      </c>
      <c r="AJ19" s="116">
        <v>619</v>
      </c>
      <c r="AK19" s="116">
        <v>514</v>
      </c>
      <c r="AL19" s="116">
        <v>578</v>
      </c>
    </row>
    <row r="20" spans="1:38">
      <c r="A20" s="102" t="s">
        <v>33</v>
      </c>
      <c r="B20" s="104">
        <v>1869</v>
      </c>
      <c r="C20" s="104">
        <v>1827</v>
      </c>
      <c r="D20" s="104">
        <v>1885</v>
      </c>
      <c r="E20" s="104">
        <v>1848</v>
      </c>
      <c r="F20" s="104">
        <v>1865</v>
      </c>
      <c r="G20" s="104">
        <v>1860</v>
      </c>
      <c r="H20" s="104">
        <v>1795</v>
      </c>
      <c r="I20" s="104">
        <v>1803</v>
      </c>
      <c r="J20" s="104">
        <v>1807</v>
      </c>
      <c r="K20" s="104">
        <v>1814</v>
      </c>
      <c r="L20" s="104">
        <v>1845</v>
      </c>
      <c r="M20" s="105">
        <v>2216</v>
      </c>
      <c r="N20" s="104">
        <v>2228</v>
      </c>
      <c r="O20" s="104">
        <v>2259</v>
      </c>
      <c r="P20" s="104">
        <v>2090</v>
      </c>
      <c r="Q20" s="104">
        <v>2017</v>
      </c>
      <c r="R20" s="104">
        <v>2015</v>
      </c>
      <c r="S20" s="104">
        <v>2032</v>
      </c>
      <c r="T20" s="104">
        <v>2003</v>
      </c>
      <c r="U20" s="116">
        <v>2070</v>
      </c>
      <c r="V20" s="116">
        <v>2111</v>
      </c>
      <c r="W20" s="115">
        <v>2117</v>
      </c>
      <c r="X20" s="115">
        <v>2125</v>
      </c>
      <c r="Y20" s="115">
        <v>2073</v>
      </c>
      <c r="Z20" s="115">
        <v>2096</v>
      </c>
      <c r="AA20" s="115">
        <v>2104</v>
      </c>
      <c r="AB20" s="115">
        <v>2061</v>
      </c>
      <c r="AC20" s="115">
        <v>2119</v>
      </c>
      <c r="AD20" s="115">
        <v>2168</v>
      </c>
      <c r="AE20" s="115">
        <v>2131</v>
      </c>
      <c r="AF20" s="115">
        <v>2143</v>
      </c>
      <c r="AG20" s="115">
        <v>2129</v>
      </c>
      <c r="AH20" s="115">
        <v>2155</v>
      </c>
      <c r="AI20" s="115">
        <v>2136</v>
      </c>
      <c r="AJ20" s="116">
        <v>2309</v>
      </c>
      <c r="AK20" s="116">
        <v>1902</v>
      </c>
      <c r="AL20" s="116">
        <v>2237</v>
      </c>
    </row>
    <row r="21" spans="1:38">
      <c r="A21" s="102" t="s">
        <v>34</v>
      </c>
      <c r="B21" s="104">
        <v>1289</v>
      </c>
      <c r="C21" s="104">
        <v>1301</v>
      </c>
      <c r="D21" s="104">
        <v>1350</v>
      </c>
      <c r="E21" s="104">
        <v>1256</v>
      </c>
      <c r="F21" s="104">
        <v>1277</v>
      </c>
      <c r="G21" s="104">
        <v>1257</v>
      </c>
      <c r="H21" s="104">
        <v>1351</v>
      </c>
      <c r="I21" s="104">
        <v>1354</v>
      </c>
      <c r="J21" s="104">
        <v>1376</v>
      </c>
      <c r="K21" s="104">
        <v>1373</v>
      </c>
      <c r="L21" s="104">
        <v>1405</v>
      </c>
      <c r="M21" s="104">
        <v>1436</v>
      </c>
      <c r="N21" s="104">
        <v>1483</v>
      </c>
      <c r="O21" s="104">
        <v>1487</v>
      </c>
      <c r="P21" s="104">
        <v>1542</v>
      </c>
      <c r="Q21" s="104">
        <v>1590</v>
      </c>
      <c r="R21" s="104">
        <v>1574</v>
      </c>
      <c r="S21" s="104">
        <v>1491</v>
      </c>
      <c r="T21" s="104">
        <v>1571</v>
      </c>
      <c r="U21" s="116">
        <v>1605</v>
      </c>
      <c r="V21" s="116">
        <v>1570</v>
      </c>
      <c r="W21" s="115">
        <v>1526</v>
      </c>
      <c r="X21" s="115">
        <v>1504</v>
      </c>
      <c r="Y21" s="115">
        <v>1525</v>
      </c>
      <c r="Z21" s="115">
        <v>1572</v>
      </c>
      <c r="AA21" s="115">
        <v>1569</v>
      </c>
      <c r="AB21" s="115">
        <v>1634</v>
      </c>
      <c r="AC21" s="115">
        <v>1511</v>
      </c>
      <c r="AD21" s="115">
        <v>1532</v>
      </c>
      <c r="AE21" s="115">
        <v>1522</v>
      </c>
      <c r="AF21" s="115">
        <v>1560</v>
      </c>
      <c r="AG21" s="115">
        <v>1561</v>
      </c>
      <c r="AH21" s="115">
        <v>1667</v>
      </c>
      <c r="AI21" s="115">
        <v>1673</v>
      </c>
      <c r="AJ21" s="116">
        <v>1537</v>
      </c>
      <c r="AK21" s="116">
        <v>1548</v>
      </c>
      <c r="AL21" s="116">
        <v>1557</v>
      </c>
    </row>
    <row r="22" spans="1:38">
      <c r="A22" s="102" t="s">
        <v>35</v>
      </c>
      <c r="B22" s="104">
        <v>875</v>
      </c>
      <c r="C22" s="104">
        <v>817</v>
      </c>
      <c r="D22" s="104">
        <v>846</v>
      </c>
      <c r="E22" s="104">
        <v>858</v>
      </c>
      <c r="F22" s="104">
        <v>762</v>
      </c>
      <c r="G22" s="104">
        <v>782</v>
      </c>
      <c r="H22" s="104">
        <v>831</v>
      </c>
      <c r="I22" s="104">
        <v>849</v>
      </c>
      <c r="J22" s="104">
        <v>759</v>
      </c>
      <c r="K22" s="104">
        <v>787</v>
      </c>
      <c r="L22" s="104">
        <v>835</v>
      </c>
      <c r="M22" s="104">
        <v>854</v>
      </c>
      <c r="N22" s="104">
        <v>730</v>
      </c>
      <c r="O22" s="104">
        <v>737</v>
      </c>
      <c r="P22" s="104">
        <v>778</v>
      </c>
      <c r="Q22" s="104">
        <v>765</v>
      </c>
      <c r="R22" s="104">
        <v>710</v>
      </c>
      <c r="S22" s="104">
        <v>826</v>
      </c>
      <c r="T22" s="104">
        <v>872</v>
      </c>
      <c r="U22" s="115">
        <v>892</v>
      </c>
      <c r="V22" s="116">
        <v>832</v>
      </c>
      <c r="W22" s="115">
        <v>824</v>
      </c>
      <c r="X22" s="115">
        <v>737</v>
      </c>
      <c r="Y22" s="115">
        <v>686</v>
      </c>
      <c r="Z22" s="115">
        <v>675</v>
      </c>
      <c r="AA22" s="115">
        <v>651</v>
      </c>
      <c r="AB22" s="115">
        <v>658</v>
      </c>
      <c r="AC22" s="115">
        <v>738</v>
      </c>
      <c r="AD22" s="115">
        <v>723</v>
      </c>
      <c r="AE22" s="115">
        <v>759</v>
      </c>
      <c r="AF22" s="115">
        <v>890</v>
      </c>
      <c r="AG22" s="115">
        <v>888</v>
      </c>
      <c r="AH22" s="115">
        <v>837</v>
      </c>
      <c r="AI22" s="115">
        <v>821</v>
      </c>
      <c r="AJ22" s="116">
        <v>900</v>
      </c>
      <c r="AK22" s="116">
        <v>911</v>
      </c>
      <c r="AL22" s="116">
        <v>914</v>
      </c>
    </row>
    <row r="23" spans="1:38">
      <c r="A23" s="102" t="s">
        <v>36</v>
      </c>
      <c r="B23" s="104">
        <v>1658</v>
      </c>
      <c r="C23" s="104">
        <v>1656</v>
      </c>
      <c r="D23" s="104">
        <v>1611</v>
      </c>
      <c r="E23" s="104">
        <v>1879</v>
      </c>
      <c r="F23" s="104">
        <v>1893</v>
      </c>
      <c r="G23" s="104">
        <v>1920</v>
      </c>
      <c r="H23" s="104">
        <v>1943</v>
      </c>
      <c r="I23" s="104">
        <v>2020</v>
      </c>
      <c r="J23" s="104">
        <v>1906</v>
      </c>
      <c r="K23" s="104">
        <v>1901</v>
      </c>
      <c r="L23" s="104">
        <v>1911</v>
      </c>
      <c r="M23" s="104">
        <v>2041</v>
      </c>
      <c r="N23" s="104">
        <v>1927</v>
      </c>
      <c r="O23" s="104">
        <v>2205</v>
      </c>
      <c r="P23" s="104">
        <v>2311</v>
      </c>
      <c r="Q23" s="104">
        <v>2241</v>
      </c>
      <c r="R23" s="104">
        <v>2255</v>
      </c>
      <c r="S23" s="104">
        <v>2263</v>
      </c>
      <c r="T23" s="104">
        <v>2253</v>
      </c>
      <c r="U23" s="116">
        <v>2316</v>
      </c>
      <c r="V23" s="116">
        <v>2232</v>
      </c>
      <c r="W23" s="115">
        <v>2158</v>
      </c>
      <c r="X23" s="115">
        <v>2080</v>
      </c>
      <c r="Y23" s="115">
        <v>2189</v>
      </c>
      <c r="Z23" s="115">
        <v>2343</v>
      </c>
      <c r="AA23" s="115">
        <v>2328</v>
      </c>
      <c r="AB23" s="115">
        <v>2364</v>
      </c>
      <c r="AC23" s="115">
        <v>2512</v>
      </c>
      <c r="AD23" s="115">
        <v>2515</v>
      </c>
      <c r="AE23" s="115">
        <v>2538</v>
      </c>
      <c r="AF23" s="115">
        <v>2647</v>
      </c>
      <c r="AG23" s="115">
        <v>2659</v>
      </c>
      <c r="AH23" s="115">
        <v>2936</v>
      </c>
      <c r="AI23" s="115">
        <v>2750</v>
      </c>
      <c r="AJ23" s="116">
        <v>3043</v>
      </c>
      <c r="AK23" s="116">
        <v>3077</v>
      </c>
      <c r="AL23" s="116">
        <v>3160</v>
      </c>
    </row>
    <row r="24" spans="1:38">
      <c r="A24" s="102" t="s">
        <v>37</v>
      </c>
      <c r="B24" s="104">
        <v>262</v>
      </c>
      <c r="C24" s="104">
        <v>259</v>
      </c>
      <c r="D24" s="104">
        <v>272</v>
      </c>
      <c r="E24" s="104">
        <v>346</v>
      </c>
      <c r="F24" s="104">
        <v>340</v>
      </c>
      <c r="G24" s="104">
        <v>347</v>
      </c>
      <c r="H24" s="104">
        <v>355</v>
      </c>
      <c r="I24" s="104">
        <v>359</v>
      </c>
      <c r="J24" s="104">
        <v>365</v>
      </c>
      <c r="K24" s="104">
        <v>402</v>
      </c>
      <c r="L24" s="104">
        <v>450</v>
      </c>
      <c r="M24" s="104">
        <v>748</v>
      </c>
      <c r="N24" s="104">
        <v>782</v>
      </c>
      <c r="O24" s="104">
        <v>796</v>
      </c>
      <c r="P24" s="104">
        <v>805</v>
      </c>
      <c r="Q24" s="104">
        <v>791</v>
      </c>
      <c r="R24" s="104">
        <v>789</v>
      </c>
      <c r="S24" s="104">
        <v>780</v>
      </c>
      <c r="T24" s="104">
        <v>787</v>
      </c>
      <c r="U24" s="115">
        <v>811</v>
      </c>
      <c r="V24" s="116">
        <v>830</v>
      </c>
      <c r="W24" s="115">
        <v>832</v>
      </c>
      <c r="X24" s="115">
        <v>793</v>
      </c>
      <c r="Y24" s="115">
        <v>782</v>
      </c>
      <c r="Z24" s="115">
        <v>786</v>
      </c>
      <c r="AA24" s="115">
        <v>815</v>
      </c>
      <c r="AB24" s="115">
        <v>790</v>
      </c>
      <c r="AC24" s="115">
        <v>818</v>
      </c>
      <c r="AD24" s="115">
        <v>815</v>
      </c>
      <c r="AE24" s="115">
        <v>864</v>
      </c>
      <c r="AF24" s="115">
        <v>1006</v>
      </c>
      <c r="AG24" s="115">
        <v>996</v>
      </c>
      <c r="AH24" s="115">
        <v>1039</v>
      </c>
      <c r="AI24" s="115">
        <v>974</v>
      </c>
      <c r="AJ24" s="116">
        <v>957</v>
      </c>
      <c r="AK24" s="116">
        <v>958</v>
      </c>
      <c r="AL24" s="116">
        <v>897</v>
      </c>
    </row>
    <row r="25" spans="1:38">
      <c r="A25" s="102" t="s">
        <v>38</v>
      </c>
      <c r="B25" s="104">
        <v>2941</v>
      </c>
      <c r="C25" s="104">
        <v>2849</v>
      </c>
      <c r="D25" s="104">
        <v>2869</v>
      </c>
      <c r="E25" s="104">
        <v>2647</v>
      </c>
      <c r="F25" s="104">
        <v>2705</v>
      </c>
      <c r="G25" s="104">
        <v>2809</v>
      </c>
      <c r="H25" s="104">
        <v>2891</v>
      </c>
      <c r="I25" s="104">
        <v>2985</v>
      </c>
      <c r="J25" s="104">
        <v>3107</v>
      </c>
      <c r="K25" s="104">
        <v>3012</v>
      </c>
      <c r="L25" s="104">
        <v>3189</v>
      </c>
      <c r="M25" s="104">
        <v>2708</v>
      </c>
      <c r="N25" s="104">
        <v>2718</v>
      </c>
      <c r="O25" s="104">
        <v>2695</v>
      </c>
      <c r="P25" s="104">
        <v>2737</v>
      </c>
      <c r="Q25" s="104">
        <v>2695</v>
      </c>
      <c r="R25" s="104">
        <v>2793</v>
      </c>
      <c r="S25" s="104">
        <v>2808</v>
      </c>
      <c r="T25" s="104">
        <v>2782</v>
      </c>
      <c r="U25" s="116">
        <v>2838</v>
      </c>
      <c r="V25" s="116">
        <v>2877</v>
      </c>
      <c r="W25" s="115">
        <v>2674</v>
      </c>
      <c r="X25" s="115">
        <v>2654</v>
      </c>
      <c r="Y25" s="115">
        <v>2740</v>
      </c>
      <c r="Z25" s="115">
        <v>2792</v>
      </c>
      <c r="AA25" s="115">
        <v>2843</v>
      </c>
      <c r="AB25" s="115">
        <v>2888</v>
      </c>
      <c r="AC25" s="115">
        <v>3067</v>
      </c>
      <c r="AD25" s="115">
        <v>3134</v>
      </c>
      <c r="AE25" s="115">
        <v>3180</v>
      </c>
      <c r="AF25" s="115">
        <v>3136</v>
      </c>
      <c r="AG25" s="115">
        <v>3184</v>
      </c>
      <c r="AH25" s="115">
        <v>3151</v>
      </c>
      <c r="AI25" s="115">
        <v>3147</v>
      </c>
      <c r="AJ25" s="116">
        <v>3030</v>
      </c>
      <c r="AK25" s="116">
        <v>3058</v>
      </c>
      <c r="AL25" s="116">
        <v>3117</v>
      </c>
    </row>
    <row r="26" spans="1:38">
      <c r="A26" s="102"/>
      <c r="B26" s="124">
        <f t="shared" ref="B26:U26" si="0">SUM(B3:B25)</f>
        <v>34072</v>
      </c>
      <c r="C26" s="124">
        <f t="shared" si="0"/>
        <v>33652</v>
      </c>
      <c r="D26" s="124">
        <f t="shared" si="0"/>
        <v>34039</v>
      </c>
      <c r="E26" s="124">
        <f t="shared" si="0"/>
        <v>34074</v>
      </c>
      <c r="F26" s="124">
        <f t="shared" si="0"/>
        <v>34234</v>
      </c>
      <c r="G26" s="133">
        <f t="shared" si="0"/>
        <v>34201</v>
      </c>
      <c r="H26" s="133">
        <f t="shared" si="0"/>
        <v>34758</v>
      </c>
      <c r="I26" s="133">
        <f t="shared" si="0"/>
        <v>34870</v>
      </c>
      <c r="J26" s="133">
        <f t="shared" si="0"/>
        <v>34891</v>
      </c>
      <c r="K26" s="133">
        <f t="shared" si="0"/>
        <v>34501</v>
      </c>
      <c r="L26" s="133">
        <f t="shared" si="0"/>
        <v>35142</v>
      </c>
      <c r="M26" s="133">
        <f t="shared" si="0"/>
        <v>35647</v>
      </c>
      <c r="N26" s="133">
        <f t="shared" si="0"/>
        <v>35691</v>
      </c>
      <c r="O26" s="133">
        <f t="shared" si="0"/>
        <v>35322</v>
      </c>
      <c r="P26" s="133">
        <f t="shared" si="0"/>
        <v>35617</v>
      </c>
      <c r="Q26" s="133">
        <f t="shared" si="0"/>
        <v>35516</v>
      </c>
      <c r="R26" s="133">
        <f t="shared" si="0"/>
        <v>35715</v>
      </c>
      <c r="S26" s="133">
        <f t="shared" si="0"/>
        <v>35390</v>
      </c>
      <c r="T26" s="133">
        <f t="shared" si="0"/>
        <v>35426</v>
      </c>
      <c r="U26" s="133">
        <f t="shared" si="0"/>
        <v>35786</v>
      </c>
      <c r="V26" s="132">
        <v>35987</v>
      </c>
      <c r="W26" s="132">
        <v>35488</v>
      </c>
      <c r="X26" s="132">
        <v>34648</v>
      </c>
      <c r="Y26" s="132">
        <v>34709</v>
      </c>
      <c r="Z26" s="132">
        <v>35241</v>
      </c>
      <c r="AA26" s="132">
        <v>35079</v>
      </c>
      <c r="AB26" s="132">
        <v>35304</v>
      </c>
      <c r="AC26" s="132">
        <v>35916</v>
      </c>
      <c r="AD26" s="132">
        <v>36120</v>
      </c>
      <c r="AE26" s="132">
        <v>36234</v>
      </c>
      <c r="AF26" s="132">
        <v>36772</v>
      </c>
      <c r="AG26" s="132">
        <v>37150</v>
      </c>
      <c r="AH26" s="132">
        <v>37509</v>
      </c>
      <c r="AI26" s="132">
        <v>37044</v>
      </c>
      <c r="AJ26" s="147">
        <v>37002</v>
      </c>
      <c r="AK26" s="147">
        <v>36734</v>
      </c>
      <c r="AL26" s="147">
        <v>37236</v>
      </c>
    </row>
    <row r="28" spans="1:38">
      <c r="M28" s="106"/>
      <c r="N28" s="106"/>
    </row>
    <row r="29" spans="1:38">
      <c r="N29" s="106"/>
    </row>
  </sheetData>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World Economy</vt:lpstr>
      <vt:lpstr>Local Economy</vt:lpstr>
      <vt:lpstr>General Economic Indicators</vt:lpstr>
      <vt:lpstr>Labour Market Indicators</vt:lpstr>
      <vt:lpstr>Financial &amp; Company Indicators</vt:lpstr>
      <vt:lpstr>Employers by Size</vt:lpstr>
      <vt:lpstr>Private Sector</vt:lpstr>
    </vt:vector>
  </TitlesOfParts>
  <Company>Isle of Man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Smith, Adam</dc:creator>
  <cp:lastModifiedBy>Drewett, Adam (CO)</cp:lastModifiedBy>
  <dcterms:created xsi:type="dcterms:W3CDTF">2018-09-11T15:36:55Z</dcterms:created>
  <dcterms:modified xsi:type="dcterms:W3CDTF">2024-02-19T10:08:44Z</dcterms:modified>
</cp:coreProperties>
</file>