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3760" windowHeight="10035" tabRatio="937"/>
  </bookViews>
  <sheets>
    <sheet name="Contents" sheetId="1" r:id="rId1"/>
    <sheet name="Fig 1" sheetId="2" r:id="rId2"/>
    <sheet name="Tab 1 Fig 2" sheetId="3" r:id="rId3"/>
    <sheet name="Fig 3" sheetId="4" r:id="rId4"/>
    <sheet name="Fig 4" sheetId="5" r:id="rId5"/>
    <sheet name="Fig 5" sheetId="6" r:id="rId6"/>
    <sheet name="Fig 6" sheetId="7" r:id="rId7"/>
    <sheet name="Fig 7" sheetId="8" r:id="rId8"/>
    <sheet name="Fig 8" sheetId="9" r:id="rId9"/>
    <sheet name="Fig 9" sheetId="10" r:id="rId10"/>
    <sheet name="Fig 10" sheetId="11" r:id="rId11"/>
    <sheet name="Fig 11" sheetId="12" r:id="rId12"/>
    <sheet name="Fig 12" sheetId="13" r:id="rId13"/>
    <sheet name="Fig 13" sheetId="14" r:id="rId14"/>
    <sheet name="Fig 14" sheetId="15" r:id="rId15"/>
    <sheet name="Fig 15" sheetId="16" r:id="rId16"/>
    <sheet name="Fig 16" sheetId="17" r:id="rId17"/>
    <sheet name="Fig 17, 18 Tab 2" sheetId="18" r:id="rId18"/>
    <sheet name="Fig 19" sheetId="19" r:id="rId19"/>
    <sheet name="Fig 20" sheetId="20" r:id="rId20"/>
    <sheet name="Fig 21" sheetId="21" r:id="rId21"/>
    <sheet name="Fig 22" sheetId="22" r:id="rId22"/>
    <sheet name="Fig 23" sheetId="23" r:id="rId23"/>
    <sheet name="Fig 24" sheetId="24" r:id="rId24"/>
    <sheet name="Fig 25" sheetId="25" r:id="rId25"/>
    <sheet name="Fig 26" sheetId="26" r:id="rId26"/>
    <sheet name="Fig 27" sheetId="27" r:id="rId27"/>
    <sheet name="Fig 28" sheetId="28" r:id="rId28"/>
    <sheet name="Fig 29" sheetId="29" r:id="rId29"/>
    <sheet name="Fig 30" sheetId="30" r:id="rId30"/>
    <sheet name="Fig 31" sheetId="31" r:id="rId31"/>
    <sheet name="Fig 32" sheetId="32" r:id="rId32"/>
    <sheet name="Fig 33" sheetId="33" r:id="rId33"/>
    <sheet name="Fig 34" sheetId="34" r:id="rId34"/>
    <sheet name="Fig 35" sheetId="35" r:id="rId35"/>
    <sheet name="Fig 36" sheetId="36" r:id="rId36"/>
    <sheet name="Fig 37" sheetId="37" r:id="rId37"/>
    <sheet name="Fig 38" sheetId="38" r:id="rId38"/>
    <sheet name="Fig 39" sheetId="39" r:id="rId39"/>
    <sheet name="Fig 40" sheetId="40" r:id="rId40"/>
    <sheet name="Fig 41" sheetId="41" r:id="rId41"/>
    <sheet name="Fig 42" sheetId="42" r:id="rId42"/>
    <sheet name="Fig 43" sheetId="43" r:id="rId43"/>
    <sheet name="Fig 44" sheetId="44" r:id="rId44"/>
    <sheet name="Fig 45" sheetId="45" r:id="rId45"/>
    <sheet name="Fig 46" sheetId="46" r:id="rId46"/>
    <sheet name="Fig 47" sheetId="47" r:id="rId47"/>
    <sheet name="Fig 48" sheetId="48" r:id="rId48"/>
    <sheet name="Fig 49" sheetId="49" r:id="rId49"/>
    <sheet name="Fig 50" sheetId="50" r:id="rId50"/>
    <sheet name="Fig 51" sheetId="51" r:id="rId51"/>
    <sheet name="Fig 52" sheetId="52" r:id="rId52"/>
    <sheet name="Fig 53" sheetId="53" r:id="rId53"/>
    <sheet name="Fig 54" sheetId="54" r:id="rId54"/>
    <sheet name="Fig 55" sheetId="55" r:id="rId55"/>
    <sheet name="Fig 56" sheetId="56" r:id="rId56"/>
    <sheet name="Fig 57" sheetId="57" r:id="rId57"/>
    <sheet name="Fig 58" sheetId="58" r:id="rId58"/>
    <sheet name="Fig 59" sheetId="59" r:id="rId59"/>
    <sheet name="Fig 60" sheetId="60" r:id="rId60"/>
    <sheet name="Fig 61" sheetId="61" r:id="rId61"/>
    <sheet name="Fig 62" sheetId="62" r:id="rId62"/>
    <sheet name="Fig 63" sheetId="63" r:id="rId63"/>
    <sheet name="Fig 64" sheetId="64" r:id="rId64"/>
    <sheet name="Fig 65" sheetId="65" r:id="rId65"/>
    <sheet name="Fig 66" sheetId="66" r:id="rId66"/>
    <sheet name="Tab 3" sheetId="67" r:id="rId67"/>
    <sheet name="Tab 67" sheetId="68" r:id="rId68"/>
    <sheet name="Fig 68" sheetId="69" r:id="rId69"/>
    <sheet name="Fig 69" sheetId="70" r:id="rId70"/>
    <sheet name="Fig 70" sheetId="71" r:id="rId71"/>
    <sheet name="Fig 71" sheetId="72" r:id="rId72"/>
    <sheet name="Fig 72" sheetId="73" r:id="rId73"/>
    <sheet name="Fig 73" sheetId="74" r:id="rId74"/>
    <sheet name="Tab 4" sheetId="76" r:id="rId75"/>
    <sheet name="Fig 74" sheetId="75" r:id="rId76"/>
    <sheet name="Fig 75" sheetId="77" r:id="rId77"/>
    <sheet name="Fig 76" sheetId="78" r:id="rId78"/>
    <sheet name="Fig 77" sheetId="79" r:id="rId79"/>
    <sheet name="Fig 78" sheetId="80" r:id="rId80"/>
    <sheet name="Fig 79" sheetId="81" r:id="rId81"/>
    <sheet name="Fig 80" sheetId="82" r:id="rId82"/>
    <sheet name="Fig 81" sheetId="83" r:id="rId83"/>
    <sheet name="Fig 82" sheetId="84" r:id="rId84"/>
    <sheet name="Fig 83" sheetId="85" r:id="rId85"/>
    <sheet name="Fig 84" sheetId="86" r:id="rId86"/>
    <sheet name="Fig 85" sheetId="87" r:id="rId87"/>
    <sheet name="Fig 86" sheetId="88" r:id="rId88"/>
    <sheet name="Fig 87" sheetId="89" r:id="rId89"/>
    <sheet name="Fig 88" sheetId="90" r:id="rId90"/>
    <sheet name="Fig 89" sheetId="91" r:id="rId91"/>
    <sheet name="Tab 5" sheetId="93" r:id="rId92"/>
    <sheet name="Fig 90" sheetId="92" r:id="rId93"/>
    <sheet name="Fig 91" sheetId="94" r:id="rId94"/>
    <sheet name="Fig 92" sheetId="95" r:id="rId95"/>
    <sheet name="Fig 93" sheetId="96" r:id="rId96"/>
    <sheet name="Fig 94" sheetId="97" r:id="rId97"/>
    <sheet name="Fig 95" sheetId="98" r:id="rId98"/>
    <sheet name="Fig 96" sheetId="99" r:id="rId99"/>
    <sheet name="Fig 97" sheetId="100" r:id="rId100"/>
    <sheet name="Fig 98" sheetId="101" r:id="rId101"/>
    <sheet name="Tab 6" sheetId="103" r:id="rId102"/>
    <sheet name="Fig 99" sheetId="102" r:id="rId103"/>
    <sheet name="Fig 100" sheetId="104" r:id="rId104"/>
    <sheet name="Fig 101" sheetId="105" r:id="rId105"/>
    <sheet name="Fig 102" sheetId="106" r:id="rId106"/>
    <sheet name="Fig 103" sheetId="107" r:id="rId107"/>
    <sheet name="Fig 104" sheetId="108" r:id="rId108"/>
    <sheet name="Fig 105" sheetId="109" r:id="rId109"/>
    <sheet name="Fig 106" sheetId="110" r:id="rId110"/>
    <sheet name="Fig 107" sheetId="111" r:id="rId111"/>
    <sheet name="Fig 108" sheetId="112" r:id="rId112"/>
    <sheet name="Fig 109" sheetId="113" r:id="rId113"/>
    <sheet name="Fig 110" sheetId="114" r:id="rId114"/>
    <sheet name="Fig 111" sheetId="115" r:id="rId115"/>
    <sheet name="Fig 112" sheetId="116" r:id="rId116"/>
    <sheet name="Fig 113" sheetId="117" r:id="rId117"/>
    <sheet name="Fig 114" sheetId="118" r:id="rId118"/>
  </sheets>
  <calcPr calcId="145621"/>
</workbook>
</file>

<file path=xl/calcChain.xml><?xml version="1.0" encoding="utf-8"?>
<calcChain xmlns="http://schemas.openxmlformats.org/spreadsheetml/2006/main">
  <c r="C9" i="3" l="1"/>
  <c r="C8" i="3"/>
  <c r="C7" i="3"/>
  <c r="C6" i="3"/>
  <c r="C5" i="3"/>
  <c r="C4" i="3"/>
  <c r="C9" i="2"/>
  <c r="C8" i="2"/>
  <c r="C7" i="2"/>
  <c r="C6" i="2"/>
  <c r="C5" i="2"/>
  <c r="C4" i="2"/>
</calcChain>
</file>

<file path=xl/sharedStrings.xml><?xml version="1.0" encoding="utf-8"?>
<sst xmlns="http://schemas.openxmlformats.org/spreadsheetml/2006/main" count="1390" uniqueCount="490">
  <si>
    <t>Additional information may be supplied upon request.</t>
  </si>
  <si>
    <t>In case of queries please contact Economic Affairs on:</t>
  </si>
  <si>
    <t>Economic Affairs,</t>
  </si>
  <si>
    <t>Cabinet Office,</t>
  </si>
  <si>
    <t>Government Office,</t>
  </si>
  <si>
    <t>Bucks Road,</t>
  </si>
  <si>
    <t>Douglas,</t>
  </si>
  <si>
    <t>Isle of Man,</t>
  </si>
  <si>
    <t>IM1 3PN</t>
  </si>
  <si>
    <t>Telephone: 01624 685743</t>
  </si>
  <si>
    <t xml:space="preserve">Website: www.gov.im </t>
  </si>
  <si>
    <t xml:space="preserve">E-mail: economics@gov.im </t>
  </si>
  <si>
    <t>ISLE OF MAN SOCIAL ATTITUDES SURVEY 2016 DATA TABLES</t>
  </si>
  <si>
    <t>This document provides the data tables behind the graphs documented within the Isle of Man Social Attitudes Survey 2016.</t>
  </si>
  <si>
    <t>Figure 1: “Where were you born?”</t>
  </si>
  <si>
    <t>Figure 3: “What is your marital status? By age group”</t>
  </si>
  <si>
    <t>Figure 4: “What type of property do you live in?”</t>
  </si>
  <si>
    <t>Figure 5: “What type of property do you live in?” By age band</t>
  </si>
  <si>
    <t>Figure 6: “In what capacity do you and your household occupy your accommodation?” By age band</t>
  </si>
  <si>
    <t>Figure 7: “When considering your main job are you employed full time, employed part time or self-employed?”</t>
  </si>
  <si>
    <t>Figure 8: “How satisfied are you being on a zero hours contract?”</t>
  </si>
  <si>
    <t>Figure 9: “As a result of working on a zero-hours contract, are any of the following a problem for you?”</t>
  </si>
  <si>
    <t>Figure 10: “Which, if any, of the following benefits do you gain from being on a zero hours contract?”</t>
  </si>
  <si>
    <t>Figure 11: “If given the opportunity would you prefer to work more hours at your current rate of pay?” By Employment status</t>
  </si>
  <si>
    <t>Figure 12: “How many extra hours per week would you prefer to work at your current rate of pay?”</t>
  </si>
  <si>
    <t>Figure 13: “How many extra hours per week would you prefer to work at your current rate of pay?” By employment status</t>
  </si>
  <si>
    <t>Figure 14: “How many extra hours per week would you prefer to work at your current rate of pay?” By gender</t>
  </si>
  <si>
    <t>Figure 15: “How many extra hours per week would you prefer to work at your current rate of pay?” By JSNA Quartile</t>
  </si>
  <si>
    <t>Figure 16: “Do you undertake any additional work or employment to your main job?” By employment status</t>
  </si>
  <si>
    <t>Figure 19: “How do you travel to work?”</t>
  </si>
  <si>
    <t>Figure 20: “How do you travel to work?” By region</t>
  </si>
  <si>
    <t>Figure 21: “How do you travel to work?” By JSNA quartile</t>
  </si>
  <si>
    <t>Figure 22: “Did you attend any courses, seminars, conferences or receive private lessons or instructions within or outside the regular education system within the last 4 weeks?” By age group</t>
  </si>
  <si>
    <t>Figure 23: “Do you belong to an employer provided pension scheme?”</t>
  </si>
  <si>
    <t>Figure 24: “Please state how much you pay into a private pension each month”</t>
  </si>
  <si>
    <t>Figure 25: “Do you intend to remain resident on the Isle of Man when you reach the state retirement age?” By age group</t>
  </si>
  <si>
    <t>Figure 26: “Do you intend to remain resident on the Isle of Man when you reach the state retirement age?” By marital status</t>
  </si>
  <si>
    <t>Figure 27: “What is the most important factor when choosing how to travel off-island?”</t>
  </si>
  <si>
    <t>Figure 28: “Is there a destination in the British Isles that you feel is particularly difficult to get to from the Isle of Man?”</t>
  </si>
  <si>
    <t>Figure 29: “Do you consider yourself to be a carer?” By “Do you access any support?”</t>
  </si>
  <si>
    <t>Figure 30: “How often are you involved in supporting elderly or disabled relatives?”</t>
  </si>
  <si>
    <t>Figure 31: “Do you consider yourself to be a carer?” By age group</t>
  </si>
  <si>
    <t>Figure 32: “How often are you involved in looking after other people’s children or grandchildren?”</t>
  </si>
  <si>
    <t>Figure 33: “How often are you involved in looking after other people’s children or grandchildren?” By age group</t>
  </si>
  <si>
    <t>Figure 34: “Do you have access to the internet at home?” (Response No) By “What is your marital status?”</t>
  </si>
  <si>
    <t>Figure 35: “Do you have access to the internet at home?” (Response No) By “How many people are in your household?”</t>
  </si>
  <si>
    <t>Figure 36: “What type of internet access do you have at home?”</t>
  </si>
  <si>
    <t>Figure 37: “How often on average do you use social media” By age group</t>
  </si>
  <si>
    <t>Figure 38: “What internet enabled devices do you use, at least once a week?”</t>
  </si>
  <si>
    <t>Figure 39: “How do you primarily watch TV shows and other media?” By age band</t>
  </si>
  <si>
    <t>Figure 40: “Do you feel safe at home?”</t>
  </si>
  <si>
    <t>Figure 41: “Do you feel safe at home?” By region</t>
  </si>
  <si>
    <t>Figure 42: “Do you feel safe in your neighbourhood at night?”</t>
  </si>
  <si>
    <t>Figure 43: “Do you feel safe in your neighbourhood at night?” By region</t>
  </si>
  <si>
    <t>Figure 44: “Over the last two years, do you believe the level of crime in your neighbourhood has increased, decreased or stayed the same?” By region</t>
  </si>
  <si>
    <t>Figure 45: “If you have school age children, do you feel they have a safe route from home to school?”</t>
  </si>
  <si>
    <t>Figure 46: “When travelling to or from work, how do you rate the following?”</t>
  </si>
  <si>
    <t>Figure 47: “When travelling to or from work, how do you rate the road quality?” (Response poor or very poor) By region</t>
  </si>
  <si>
    <t>Figure 48: Have you undertaken any voluntary work in the last year?” By age group</t>
  </si>
  <si>
    <t>Figure 49: “How often did you do unpaid voluntary work through the following organisations in the last 12 months?”</t>
  </si>
  <si>
    <t>Figure 50: “Have you responded to a Government consultation, in a personal capacity, in the last 12 months?” By age group</t>
  </si>
  <si>
    <t>Figure 51: “Do you intend to vote in the next House of Keys election, in September 2016?” By age group</t>
  </si>
  <si>
    <t>Figure 52: “Do you know the name of any of your constituency Members of the House of Keys (MHK)?” By age group</t>
  </si>
  <si>
    <t>Figure 53: “Do you know the name of at least one of your local authority/commissioners members?” By age group</t>
  </si>
  <si>
    <t>Figure 54: “Within the past 5 years, do you believe that the Isle of Man has become more or less equal on the following issues?”</t>
  </si>
  <si>
    <t>Figure 55: “Within the past 5 years, do you believe that the Isle of Man has become more or less equal on wealth equality?” By “As a household, how difficult do you find it to cope financially?”</t>
  </si>
  <si>
    <t>Figure 56: “Within the past 5 years, do you believe that the Isle of Man has become more or less equal on wealth equality?” By “Looking back 12 months, how would you describe your household’s financial situation today?”</t>
  </si>
  <si>
    <t>Figure 57: “Within the past 5 years, do you believe that the Isle of Man has become more or less equal on gender equality?” By gender</t>
  </si>
  <si>
    <t>Figure 58: “Within the past 5 years, do you believe that the Isle of Man has become more or less equal on disability equality?” By “Do you consider yourself to be a carer?”</t>
  </si>
  <si>
    <t>Figure 59: “Within the past 5 years, do you believe that the Isle of Man has become more or less equal on disability equality?” By “Do you have a physical or mental health condition or illness lasting or is expected to last 12 months or more?”</t>
  </si>
  <si>
    <t>Figure 60: “Do you have confidence in the following institutions?”</t>
  </si>
  <si>
    <t>Figure 61: “Do you have confidence in the Judicial system and courts?” By JSNA quartile</t>
  </si>
  <si>
    <t>Figure 62: “Do you have confidence in the health service?” By “Do you consider yourself to be a carer?”</t>
  </si>
  <si>
    <t>Figure 63: “How satisfied are you with the quality of the following public services?”</t>
  </si>
  <si>
    <t>Figure 64: “How satisfied are you with the quality of the education service?” By “How many children under the age of 18 are there in your household who are resident in the Isle of Man?”</t>
  </si>
  <si>
    <t>Figure 65: “Do you believe the current Government has clear policies and objectives?”</t>
  </si>
  <si>
    <t>Figure 66: “Which of the following sources of information do you use at least weekly?”</t>
  </si>
  <si>
    <t>Table 3: “Which of the following statements most closely reflects your views? Most people can be trusted or you can’t be too careful in dealing with people” By age group</t>
  </si>
  <si>
    <t>Figure 67: “Which of the following statements most closely reflects your views? Most people can be trusted or you can’t be too careful in dealing with people” By age group</t>
  </si>
  <si>
    <t>Figure 68: “Which of the following statements most closely reflects your views? Most people can be trusted or you can’t be too careful in dealing with people” By marital status</t>
  </si>
  <si>
    <t>Figure 69: “How close, as a community, do you feel to your town or village?” By region</t>
  </si>
  <si>
    <t>Figure 70: “How close do you feel to your County / Island?”</t>
  </si>
  <si>
    <t>Figure 71: “How close do you feel to your town, village or city?”</t>
  </si>
  <si>
    <t>Figure 72: “How often do you socially meet with friends, relatives or colleagues?”</t>
  </si>
  <si>
    <t>Figure 73: “How often do you socially meet with friends, relatives or colleagues?” By age group</t>
  </si>
  <si>
    <t>Table 4: “How important do you think each of the following statements is to being truly Manx/British?”</t>
  </si>
  <si>
    <t>Figure 74: “How important do you think each of the following statements is to being truly Manx?”</t>
  </si>
  <si>
    <t>Figure 75: “How important do you think to have been born in the Isle of Man is to being truly Manx?” By country of birth</t>
  </si>
  <si>
    <t>Figure 76: How many events have you attended at the Villa Marina or Gaiety in the last 12 months (excluding the cinema)?”</t>
  </si>
  <si>
    <t>Figure 77: “How many times have you visited a Manx National Heritage site in the last 12 months?”</t>
  </si>
  <si>
    <t>Figure 78: “How many times have you used a public sector sporting facility (NSC, regional pools or sporting pitches) in the last 12 months?”</t>
  </si>
  <si>
    <t>Figure 79: “Which of the following natural environments do you use at least monthly?”</t>
  </si>
  <si>
    <t>Figure 80: “What activities do you undertake in any of the environments selected above?”</t>
  </si>
  <si>
    <t>Figure 81: “Do you believe that the Island’s bathing waters are safe to swim in?” By use of beaches</t>
  </si>
  <si>
    <t>Figure 82: “Do you believe that climate change will impact upon your quality of life?”</t>
  </si>
  <si>
    <t>Figure 83: “Do you believe the Island’s population should increase, decrease or remain the same?”</t>
  </si>
  <si>
    <t>Figure 84: “Do you believe the Island’s population should increase, decrease or remain the same?” by JSNA quartile</t>
  </si>
  <si>
    <t>Figure 85: “Do you believe the Island’s population should increase, decrease or remain the same?” by region</t>
  </si>
  <si>
    <t>Figure 86: “Do you believe that immigration to the Island makes the quality of life here better or worse?”</t>
  </si>
  <si>
    <t>Figure 87: “Do you believe that immigration to the Island makes the quality of life here better or worse?” By age group</t>
  </si>
  <si>
    <t>Figure 88: “How is your health in general?”</t>
  </si>
  <si>
    <t>Figure 89: “How many portions of fruit and vegetables do you eat per day?” By age group</t>
  </si>
  <si>
    <t>Table 5: “Which of the following describes you?” (Smoking habits)</t>
  </si>
  <si>
    <t>Figure 90: “Which of the following describes you?” (Smoking habits)</t>
  </si>
  <si>
    <t>Figure 91: “Which of the following describes you?” (Smoking habits) By underage individuals</t>
  </si>
  <si>
    <t>Figure 92: “Which of the following describes you?” (Smoking habits) By “As a household how difficult do you find it to cope financially?”</t>
  </si>
  <si>
    <t>Figure 93: “Please indicate the number of alcoholic drinks you have consumed in the last week” By gender (UK standard)</t>
  </si>
  <si>
    <t>Figure 94: “Please indicate the number of alcoholic drinks you have consumed in the last week” By gender and age group (UK standard)</t>
  </si>
  <si>
    <t>Figure 95: “Please indicate the number of alcoholic drinks you have consumed in the last week” By employment status (UK standard)</t>
  </si>
  <si>
    <t>Figure 96: “Please indicate the number of alcoholic drinks you have consumed in the last week” By gender (Isle of Man standard)</t>
  </si>
  <si>
    <t xml:space="preserve">Figure 97: “Please indicate the number of alcoholic drinks you have consumed in the last week” </t>
  </si>
  <si>
    <t>Figure 98: “Have you used any illegal drugs in the last year?”</t>
  </si>
  <si>
    <t>Table 6: Body Mass Index</t>
  </si>
  <si>
    <t>Figure 99: Body mass index</t>
  </si>
  <si>
    <t>Figure 100: Body mass index by age group</t>
  </si>
  <si>
    <t>Figure 101: “In a typical week, on how many days do you do moderate intensity sports, fitness or recreational activities?”</t>
  </si>
  <si>
    <t>Figure 102: “Do you attend regular dentist check-ups?” By “If not, why not?”</t>
  </si>
  <si>
    <t>Figure 103: “Please indicate how you feel about the following statements” By age group</t>
  </si>
  <si>
    <t>Figure 104: “Please indicate how you feel about the following statements” By marital status</t>
  </si>
  <si>
    <t>Figure 105: “As a household how difficult do you find it to cope financially?”</t>
  </si>
  <si>
    <t>Figure 106: “As a household how difficult do you find it to cope financially?” By “Do you have a physical or mental health condition or illness lasting or is expected to last 12 months or more?”</t>
  </si>
  <si>
    <t>Figure 107: “Does your family have difficulties paying for the following due to a shortage of money?”</t>
  </si>
  <si>
    <t>Figure 108: “Does your family have difficulties paying for the rent, mortgage or utility bills due to a shortage of money?” By tenure</t>
  </si>
  <si>
    <t>Figure 109: “Does your family have difficulties paying for unexpected expenses?” By JSNA quartile</t>
  </si>
  <si>
    <t>Figure 110: “Does your family have difficulties paying for holidays” By JSNA quartile</t>
  </si>
  <si>
    <t>Figure 111: “Does your family have difficulties paying for a car” By JSNA quartile</t>
  </si>
  <si>
    <t>Figure 112: “Looking back 12 months, how would you describe your household’s financial situation today?”</t>
  </si>
  <si>
    <t>Figure 113: “Looking back 12 months, how would you describe your household’s financial situation today?” By age group</t>
  </si>
  <si>
    <t>Figure 114: “Looking back 12 months, how would you describe your household’s financial situation today?” By marital status</t>
  </si>
  <si>
    <t>ABOUT US</t>
  </si>
  <si>
    <t>EMPLOYMENT</t>
  </si>
  <si>
    <t>TRAVEL</t>
  </si>
  <si>
    <t>HOME AND COMMUNITY LIFE</t>
  </si>
  <si>
    <t>INVOLVEMENT IN COMMUNITY AND POLITICS</t>
  </si>
  <si>
    <t>LEISURE AND THE ENVIRONMENT</t>
  </si>
  <si>
    <t>HEALTH AND WELLBEING</t>
  </si>
  <si>
    <t>MONEY ISSUES</t>
  </si>
  <si>
    <t>Isle of Man</t>
  </si>
  <si>
    <t>United Kingdom</t>
  </si>
  <si>
    <t>Channel Islands</t>
  </si>
  <si>
    <t>Republic of Ireland</t>
  </si>
  <si>
    <t>Europe</t>
  </si>
  <si>
    <t>Elsewhere</t>
  </si>
  <si>
    <t>Total</t>
  </si>
  <si>
    <t>Percent</t>
  </si>
  <si>
    <t>Back to Contents</t>
  </si>
  <si>
    <t>Table 1 &amp; Figure 2: “What is your marital status?”</t>
  </si>
  <si>
    <t>Jersey</t>
  </si>
  <si>
    <t>Single</t>
  </si>
  <si>
    <t>Cohabiting with Partner</t>
  </si>
  <si>
    <t>Married</t>
  </si>
  <si>
    <t>Separated</t>
  </si>
  <si>
    <t>Divorced</t>
  </si>
  <si>
    <t>Widowed</t>
  </si>
  <si>
    <t>15 - 34</t>
  </si>
  <si>
    <t>35 - 44</t>
  </si>
  <si>
    <t>45 - 54</t>
  </si>
  <si>
    <t>55 - 64</t>
  </si>
  <si>
    <t>65+</t>
  </si>
  <si>
    <t>Flat / Apartment</t>
  </si>
  <si>
    <t>Terraced House</t>
  </si>
  <si>
    <t>Semi-Detatched House or Bungalow</t>
  </si>
  <si>
    <t>Detached House or Bungalow</t>
  </si>
  <si>
    <t>Owned Through Mortgage or Loan</t>
  </si>
  <si>
    <t>Owned Outright</t>
  </si>
  <si>
    <t>Privately Rented</t>
  </si>
  <si>
    <t>Rented from Government or Local Authority</t>
  </si>
  <si>
    <t>Not Applicable</t>
  </si>
  <si>
    <t>Full Time Employment</t>
  </si>
  <si>
    <t>Part Time Employment</t>
  </si>
  <si>
    <t>Self Employed</t>
  </si>
  <si>
    <t>Yes</t>
  </si>
  <si>
    <t>No</t>
  </si>
  <si>
    <t>Very Satisfied</t>
  </si>
  <si>
    <t>Fairly Satisfied</t>
  </si>
  <si>
    <t>Not Very Satisfied</t>
  </si>
  <si>
    <t>Not at all Satisfied</t>
  </si>
  <si>
    <t>No Problem</t>
  </si>
  <si>
    <t>Slight Problem</t>
  </si>
  <si>
    <t>Significant Problem</t>
  </si>
  <si>
    <t>Obtaining Loans</t>
  </si>
  <si>
    <t>Employee Benefits</t>
  </si>
  <si>
    <t>Childcare</t>
  </si>
  <si>
    <t>Time Off</t>
  </si>
  <si>
    <t>Inability to Find More Work</t>
  </si>
  <si>
    <t>Lower Pay than Colleauges</t>
  </si>
  <si>
    <t>Flexibility</t>
  </si>
  <si>
    <t>Occassional Hours</t>
  </si>
  <si>
    <t>Turn Down Work</t>
  </si>
  <si>
    <t>Other Reason</t>
  </si>
  <si>
    <t>No Benefits</t>
  </si>
  <si>
    <t>4 Hours or Less</t>
  </si>
  <si>
    <t>5 to 8 Hours</t>
  </si>
  <si>
    <t>9 to 12 Hours</t>
  </si>
  <si>
    <t>13 to 16 Hours</t>
  </si>
  <si>
    <t>16 or More Hours</t>
  </si>
  <si>
    <t>Valid Percent</t>
  </si>
  <si>
    <t>Male</t>
  </si>
  <si>
    <t>Female</t>
  </si>
  <si>
    <t>Quartile 1</t>
  </si>
  <si>
    <t>Quartile 2</t>
  </si>
  <si>
    <t>Quartile 3</t>
  </si>
  <si>
    <t>Quartile 4</t>
  </si>
  <si>
    <t>Figure 17, 18 &amp; Table 2: Employment region by residence region</t>
  </si>
  <si>
    <t>Douglas Employment</t>
  </si>
  <si>
    <t>North Employment</t>
  </si>
  <si>
    <t>East Employment</t>
  </si>
  <si>
    <t>South Employment</t>
  </si>
  <si>
    <t>West Employment</t>
  </si>
  <si>
    <t>Douglas Residence</t>
  </si>
  <si>
    <t>East Residence</t>
  </si>
  <si>
    <t>North Residence</t>
  </si>
  <si>
    <t>South Residence</t>
  </si>
  <si>
    <t>West Residence</t>
  </si>
  <si>
    <t>Car on Own</t>
  </si>
  <si>
    <t>Car with Others</t>
  </si>
  <si>
    <t>Public Transport</t>
  </si>
  <si>
    <t>Walk</t>
  </si>
  <si>
    <t>Motorbike</t>
  </si>
  <si>
    <t>Bicycle</t>
  </si>
  <si>
    <t>Work From Home</t>
  </si>
  <si>
    <t>Douglas</t>
  </si>
  <si>
    <t>East</t>
  </si>
  <si>
    <t>North</t>
  </si>
  <si>
    <t>South</t>
  </si>
  <si>
    <t>West</t>
  </si>
  <si>
    <t>None</t>
  </si>
  <si>
    <t>Defined Benefit Scheme</t>
  </si>
  <si>
    <t>Defined Contribution Scheme</t>
  </si>
  <si>
    <t>£50 or Less</t>
  </si>
  <si>
    <t>£51 - £100</t>
  </si>
  <si>
    <t>£101 - £150</t>
  </si>
  <si>
    <t>£151 - £200</t>
  </si>
  <si>
    <t>£201 - £250</t>
  </si>
  <si>
    <t>£251 - £300</t>
  </si>
  <si>
    <t>£301 - £350</t>
  </si>
  <si>
    <t>£351 or More</t>
  </si>
  <si>
    <t>Don't Know</t>
  </si>
  <si>
    <t>Cost</t>
  </si>
  <si>
    <t>Destination</t>
  </si>
  <si>
    <t>Travel Time</t>
  </si>
  <si>
    <t>Practicality</t>
  </si>
  <si>
    <t>Other</t>
  </si>
  <si>
    <t>London &amp; South East</t>
  </si>
  <si>
    <t>East Midlands</t>
  </si>
  <si>
    <t>West Midlands</t>
  </si>
  <si>
    <t>Yorkshire</t>
  </si>
  <si>
    <t>Wales</t>
  </si>
  <si>
    <t>Northern Ireland</t>
  </si>
  <si>
    <t>Scotland</t>
  </si>
  <si>
    <t>Percent of Cases</t>
  </si>
  <si>
    <t>Multiple response question</t>
  </si>
  <si>
    <t>Government Support</t>
  </si>
  <si>
    <t>Charity Support</t>
  </si>
  <si>
    <t>Not Carer</t>
  </si>
  <si>
    <t>Carer</t>
  </si>
  <si>
    <t>Every Day</t>
  </si>
  <si>
    <t>Several Days a Week</t>
  </si>
  <si>
    <t>Once or Twice a Week</t>
  </si>
  <si>
    <t>Less Often</t>
  </si>
  <si>
    <t>Never</t>
  </si>
  <si>
    <t>Figure 34: “Do you have access to the internet at home?” By “What is your marital status?”</t>
  </si>
  <si>
    <t>4+</t>
  </si>
  <si>
    <t>Home Internet Dial Up</t>
  </si>
  <si>
    <t>Home Internet Broadband</t>
  </si>
  <si>
    <t>Home Internet High Speed</t>
  </si>
  <si>
    <t>Home Internet Mobile</t>
  </si>
  <si>
    <t>No Home Internet</t>
  </si>
  <si>
    <t>More than once a week</t>
  </si>
  <si>
    <t>once a week</t>
  </si>
  <si>
    <t>Less than once a week</t>
  </si>
  <si>
    <t>Computer or Laptop</t>
  </si>
  <si>
    <t>Tablet</t>
  </si>
  <si>
    <t>Mobile Phone</t>
  </si>
  <si>
    <t>Games Console</t>
  </si>
  <si>
    <t>Internet TV</t>
  </si>
  <si>
    <t>Freeview TV</t>
  </si>
  <si>
    <t>Satellite TV</t>
  </si>
  <si>
    <t>Catch Up Services</t>
  </si>
  <si>
    <t>Streaming Services</t>
  </si>
  <si>
    <t>Very Safe</t>
  </si>
  <si>
    <t>Fairly Safe</t>
  </si>
  <si>
    <t>Fairly Unsafe</t>
  </si>
  <si>
    <t>Very Unsafe</t>
  </si>
  <si>
    <t>don't know</t>
  </si>
  <si>
    <t>Increased</t>
  </si>
  <si>
    <t>Stayed the same</t>
  </si>
  <si>
    <t>Decreased</t>
  </si>
  <si>
    <t>Quality of Roads</t>
  </si>
  <si>
    <t>Safety of Journey via Road</t>
  </si>
  <si>
    <t>Quality of Pavements</t>
  </si>
  <si>
    <t>Safety of Journey via Pavement</t>
  </si>
  <si>
    <t>Very Good</t>
  </si>
  <si>
    <t>Good</t>
  </si>
  <si>
    <t>Poor</t>
  </si>
  <si>
    <t>Very Poor</t>
  </si>
  <si>
    <t>Douglas Residency</t>
  </si>
  <si>
    <t>East Residency</t>
  </si>
  <si>
    <t>North Residency</t>
  </si>
  <si>
    <t>South Residency</t>
  </si>
  <si>
    <t>West Residency</t>
  </si>
  <si>
    <t>No Voluntary Work</t>
  </si>
  <si>
    <t>Voluntary Work</t>
  </si>
  <si>
    <t>Communal Volunteering</t>
  </si>
  <si>
    <t>Educational Volunteering</t>
  </si>
  <si>
    <t>Other Volunteering</t>
  </si>
  <si>
    <t>Every Week</t>
  </si>
  <si>
    <t>Every Month</t>
  </si>
  <si>
    <t>Less Often or Occasionally</t>
  </si>
  <si>
    <t>Not At All</t>
  </si>
  <si>
    <t>Have Not Responded to Government Consultation</t>
  </si>
  <si>
    <t>Have Responded to Government Consultation</t>
  </si>
  <si>
    <t>Does Not Know MHK</t>
  </si>
  <si>
    <t>Knows MHK</t>
  </si>
  <si>
    <t>Does Not Know LA Member</t>
  </si>
  <si>
    <t>Knows LA Member</t>
  </si>
  <si>
    <t>Gender Equality</t>
  </si>
  <si>
    <t>Disability Equality</t>
  </si>
  <si>
    <t>Age Equality</t>
  </si>
  <si>
    <t>Religion Equality</t>
  </si>
  <si>
    <t>Sexual Orientation Equality</t>
  </si>
  <si>
    <t>Wealth Equality</t>
  </si>
  <si>
    <t>More Equal</t>
  </si>
  <si>
    <t>The Same</t>
  </si>
  <si>
    <t>More Unequal</t>
  </si>
  <si>
    <t>Very Easy</t>
  </si>
  <si>
    <t>Quite Easy</t>
  </si>
  <si>
    <t>Neither Easy Nor Difficult</t>
  </si>
  <si>
    <t>Quite Difficult</t>
  </si>
  <si>
    <t>Very Difficult</t>
  </si>
  <si>
    <t>Significantly Improved</t>
  </si>
  <si>
    <t>Improved</t>
  </si>
  <si>
    <t>No Change</t>
  </si>
  <si>
    <t>Worse</t>
  </si>
  <si>
    <t>Significantly Worse</t>
  </si>
  <si>
    <t>No Long Term Illness/Disability</t>
  </si>
  <si>
    <t>Long Term Illness/Disability</t>
  </si>
  <si>
    <t>Government</t>
  </si>
  <si>
    <t>Parliament</t>
  </si>
  <si>
    <t>Judicial System</t>
  </si>
  <si>
    <t>Media</t>
  </si>
  <si>
    <t>Health Service</t>
  </si>
  <si>
    <t>Education Service</t>
  </si>
  <si>
    <t>Emergency Service</t>
  </si>
  <si>
    <t>Not Confident in Judicial System</t>
  </si>
  <si>
    <t>Confident in Judicial System</t>
  </si>
  <si>
    <t>Not Confident in Health Service</t>
  </si>
  <si>
    <t>Confident in Health Service</t>
  </si>
  <si>
    <t>Health</t>
  </si>
  <si>
    <t>Education</t>
  </si>
  <si>
    <t>Social Care</t>
  </si>
  <si>
    <t>Police</t>
  </si>
  <si>
    <t>Leisure Facilities</t>
  </si>
  <si>
    <t>Satisfied</t>
  </si>
  <si>
    <t>Neither Satisfied or Dissatisfied</t>
  </si>
  <si>
    <t>Dissatisfied</t>
  </si>
  <si>
    <t>Very Dissatisfied</t>
  </si>
  <si>
    <t>No Children in Household</t>
  </si>
  <si>
    <t>Children in Household</t>
  </si>
  <si>
    <t>Not Clear Objectives</t>
  </si>
  <si>
    <t>Clear Objectives</t>
  </si>
  <si>
    <t>Use Local Radio</t>
  </si>
  <si>
    <t>Use Paid Local Newspaper</t>
  </si>
  <si>
    <t>Use Free Local Newspaper</t>
  </si>
  <si>
    <t>Use Local Magazine</t>
  </si>
  <si>
    <t>Use Local Internet News</t>
  </si>
  <si>
    <t>Use Government Website</t>
  </si>
  <si>
    <t>Use Tynwald Website</t>
  </si>
  <si>
    <t>Most People Can be Trusted - Isle of Man</t>
  </si>
  <si>
    <t>Most People Can be Trusted - Jersey (2013)</t>
  </si>
  <si>
    <t>Most People Can be Trusted</t>
  </si>
  <si>
    <t>You Can't be too Careful in Dealing with People</t>
  </si>
  <si>
    <t>Very Close</t>
  </si>
  <si>
    <t>Close</t>
  </si>
  <si>
    <t>Not Very Close</t>
  </si>
  <si>
    <t>Not Close at All</t>
  </si>
  <si>
    <t>North, North West, Yorkshire Humbershire</t>
  </si>
  <si>
    <t>West, East Midlands</t>
  </si>
  <si>
    <t>East Anglia,South West, South-East</t>
  </si>
  <si>
    <t>Greater London</t>
  </si>
  <si>
    <t>Not Close At All</t>
  </si>
  <si>
    <t>Don't know</t>
  </si>
  <si>
    <t>Less Than Once a Month</t>
  </si>
  <si>
    <t>Once a Month</t>
  </si>
  <si>
    <t>Several Times a Month</t>
  </si>
  <si>
    <t>Once a Week</t>
  </si>
  <si>
    <t>Several Times a Week</t>
  </si>
  <si>
    <t>Everyday</t>
  </si>
  <si>
    <t>Britain</t>
  </si>
  <si>
    <t>Born in IOM / Britain</t>
  </si>
  <si>
    <t>Lived in IOM / Britain Most of Life</t>
  </si>
  <si>
    <t>Speak Manx / English</t>
  </si>
  <si>
    <t>Respect Politics and Laws</t>
  </si>
  <si>
    <t>Feel Manx / British</t>
  </si>
  <si>
    <t>Manx / British Ancestry</t>
  </si>
  <si>
    <t>Born in IOM</t>
  </si>
  <si>
    <t>IOM Passport</t>
  </si>
  <si>
    <t>Lived in IOM</t>
  </si>
  <si>
    <t>Speak Manx</t>
  </si>
  <si>
    <t>Feel Manx</t>
  </si>
  <si>
    <t>Manx Ancestry</t>
  </si>
  <si>
    <t>Very Important</t>
  </si>
  <si>
    <t>Fairly Important</t>
  </si>
  <si>
    <t>Not Important</t>
  </si>
  <si>
    <t>Not Important At All</t>
  </si>
  <si>
    <r>
      <rPr>
        <b/>
        <sz val="11"/>
        <rFont val="Tahoma"/>
        <family val="2"/>
      </rPr>
      <t>INSTRUCTIONS:</t>
    </r>
    <r>
      <rPr>
        <sz val="11"/>
        <rFont val="Tahoma"/>
        <family val="2"/>
      </rPr>
      <t xml:space="preserve"> Click the title of the data you wish to view from the list below to be taken to that page.</t>
    </r>
  </si>
  <si>
    <t>6+</t>
  </si>
  <si>
    <t>Footpaths</t>
  </si>
  <si>
    <t>Glens</t>
  </si>
  <si>
    <t>Woodlands</t>
  </si>
  <si>
    <t>Parks</t>
  </si>
  <si>
    <t>Beaches</t>
  </si>
  <si>
    <t>Walking</t>
  </si>
  <si>
    <t>Cycling</t>
  </si>
  <si>
    <t>Running</t>
  </si>
  <si>
    <t>Horse Riding</t>
  </si>
  <si>
    <t>Dog Walking</t>
  </si>
  <si>
    <t>Motorised Activities</t>
  </si>
  <si>
    <t>Fishing</t>
  </si>
  <si>
    <t>Does Not Use Beaches</t>
  </si>
  <si>
    <t>Use Beaches</t>
  </si>
  <si>
    <t>Increase</t>
  </si>
  <si>
    <t>Remain the Same</t>
  </si>
  <si>
    <t>Decrease</t>
  </si>
  <si>
    <t>Better</t>
  </si>
  <si>
    <t xml:space="preserve"> </t>
  </si>
  <si>
    <t>Fair</t>
  </si>
  <si>
    <t>1 to 4</t>
  </si>
  <si>
    <t>5 and over</t>
  </si>
  <si>
    <t>Never Smoked</t>
  </si>
  <si>
    <t>Tried Smoking Once or Twice</t>
  </si>
  <si>
    <t>-</t>
  </si>
  <si>
    <t>Used to Smoke Occasionally But Not at all Now</t>
  </si>
  <si>
    <t>Used to Smoke Daily But Not at all Now</t>
  </si>
  <si>
    <t>Smoke Occasionally</t>
  </si>
  <si>
    <t>Smoke Daily</t>
  </si>
  <si>
    <t>Use E-Cigarettes</t>
  </si>
  <si>
    <t>Tried Smoking</t>
  </si>
  <si>
    <t>Used to Smoke Occasionally</t>
  </si>
  <si>
    <t>Used to Smoke Daily</t>
  </si>
  <si>
    <t>Used to Smoke Occassionally But Not at All Now</t>
  </si>
  <si>
    <t>Smoke Occassionally</t>
  </si>
  <si>
    <t>Neither Easy or Difficult</t>
  </si>
  <si>
    <t>Low Risk</t>
  </si>
  <si>
    <t>Increased Risk</t>
  </si>
  <si>
    <t>Male   15 - 34</t>
  </si>
  <si>
    <t>Male   35 - 44</t>
  </si>
  <si>
    <t>Male   45 - 54</t>
  </si>
  <si>
    <t>Male   55 - 64</t>
  </si>
  <si>
    <t>Male 65+</t>
  </si>
  <si>
    <t>Female 15 - 34</t>
  </si>
  <si>
    <t>Female 35 - 44</t>
  </si>
  <si>
    <t>Female 45 - 54</t>
  </si>
  <si>
    <t>Female 55 - 64</t>
  </si>
  <si>
    <t>Female 65+</t>
  </si>
  <si>
    <t>Beer, Lager, Cider, Shandy, Stout &lt;6%</t>
  </si>
  <si>
    <t>Beer, Lager, Cider, Shandy, &gt;6%</t>
  </si>
  <si>
    <t>Alcopops</t>
  </si>
  <si>
    <t>Spirits and Liquors</t>
  </si>
  <si>
    <t>Standard Wine</t>
  </si>
  <si>
    <t>Fortified Wine</t>
  </si>
  <si>
    <t>Mean</t>
  </si>
  <si>
    <t>Median</t>
  </si>
  <si>
    <t>Mode</t>
  </si>
  <si>
    <t>Underweight</t>
  </si>
  <si>
    <t>Normal Range</t>
  </si>
  <si>
    <t>Overweight</t>
  </si>
  <si>
    <t>Obese</t>
  </si>
  <si>
    <t>Very Obese</t>
  </si>
  <si>
    <t>Morbidly Obese</t>
  </si>
  <si>
    <t>Every Other Day</t>
  </si>
  <si>
    <t>2 to 3 Times a Week</t>
  </si>
  <si>
    <t>Less Than Once a Week</t>
  </si>
  <si>
    <t>Need</t>
  </si>
  <si>
    <t>Waiting list</t>
  </si>
  <si>
    <t>Ability to Access</t>
  </si>
  <si>
    <t>Depression likely</t>
  </si>
  <si>
    <t>Low Mood</t>
  </si>
  <si>
    <t>No Indication</t>
  </si>
  <si>
    <t>Rent</t>
  </si>
  <si>
    <t>Keeping Home Warm</t>
  </si>
  <si>
    <t>Unexpected Expenses</t>
  </si>
  <si>
    <t>Meat or Protein</t>
  </si>
  <si>
    <t>Holidays</t>
  </si>
  <si>
    <t>TV</t>
  </si>
  <si>
    <t>Washing Machine</t>
  </si>
  <si>
    <t>Car</t>
  </si>
  <si>
    <t>Telephone</t>
  </si>
  <si>
    <t>Sometimes</t>
  </si>
  <si>
    <t>Not Wanted/Needed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</si>
</sst>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Tahoma"/>
      <family val="2"/>
    </font>
    <font>
      <sz val="11"/>
      <color theme="1"/>
      <name val="Tahoma"/>
      <family val="2"/>
    </font>
    <font>
      <b/>
      <sz val="11"/>
      <name val="Tahoma"/>
      <family val="2"/>
    </font>
    <font>
      <u/>
      <sz val="11"/>
      <color theme="10"/>
      <name val="Tahoma"/>
      <family val="2"/>
    </font>
    <font>
      <sz val="10"/>
      <color theme="1"/>
      <name val="Tahoma"/>
      <family val="2"/>
    </font>
    <font>
      <sz val="11"/>
      <name val="Tahoma"/>
      <family val="2"/>
    </font>
    <font>
      <b/>
      <u/>
      <sz val="11"/>
      <color theme="10"/>
      <name val="Tahoma"/>
      <family val="2"/>
    </font>
    <font>
      <b/>
      <sz val="18"/>
      <name val="Tahoma"/>
      <family val="2"/>
    </font>
    <font>
      <u/>
      <sz val="1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E1FF"/>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0" fillId="0" borderId="0" xfId="0" applyFill="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1" fillId="0" borderId="3" xfId="0" applyFont="1" applyFill="1" applyBorder="1" applyAlignment="1">
      <alignment vertical="center"/>
    </xf>
    <xf numFmtId="0" fontId="3" fillId="0" borderId="3" xfId="1" applyFill="1" applyBorder="1" applyAlignment="1">
      <alignment vertical="center"/>
    </xf>
    <xf numFmtId="0" fontId="3" fillId="0" borderId="4" xfId="1" applyFill="1" applyBorder="1" applyAlignment="1">
      <alignment vertical="center"/>
    </xf>
    <xf numFmtId="0" fontId="4" fillId="0" borderId="0" xfId="0" applyFont="1" applyFill="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2" fillId="2" borderId="5" xfId="0" applyFont="1" applyFill="1" applyBorder="1" applyAlignment="1">
      <alignment vertical="center" wrapText="1"/>
    </xf>
    <xf numFmtId="0" fontId="2" fillId="4" borderId="6" xfId="1" applyFont="1" applyFill="1" applyBorder="1" applyAlignment="1">
      <alignment vertical="center" wrapText="1"/>
    </xf>
    <xf numFmtId="0" fontId="2" fillId="5" borderId="6" xfId="1" applyFont="1" applyFill="1" applyBorder="1" applyAlignment="1">
      <alignment vertical="center" wrapText="1"/>
    </xf>
    <xf numFmtId="0" fontId="2" fillId="6" borderId="6" xfId="1" applyFont="1" applyFill="1" applyBorder="1" applyAlignment="1">
      <alignment vertical="center" wrapText="1"/>
    </xf>
    <xf numFmtId="0" fontId="2" fillId="7" borderId="6" xfId="1" applyFont="1" applyFill="1" applyBorder="1" applyAlignment="1">
      <alignment vertical="center" wrapText="1"/>
    </xf>
    <xf numFmtId="0" fontId="2" fillId="8" borderId="6" xfId="1" applyFont="1" applyFill="1" applyBorder="1" applyAlignment="1">
      <alignment vertical="center" wrapText="1"/>
    </xf>
    <xf numFmtId="0" fontId="2" fillId="3" borderId="6" xfId="1" applyFont="1" applyFill="1" applyBorder="1" applyAlignment="1">
      <alignment vertical="center" wrapText="1"/>
    </xf>
    <xf numFmtId="0" fontId="2" fillId="9" borderId="6" xfId="0" applyFont="1" applyFill="1" applyBorder="1" applyAlignment="1">
      <alignment vertical="center" wrapText="1"/>
    </xf>
    <xf numFmtId="0" fontId="2" fillId="0" borderId="0" xfId="0" applyFont="1" applyFill="1" applyBorder="1" applyAlignment="1">
      <alignment vertical="center"/>
    </xf>
    <xf numFmtId="0" fontId="0" fillId="0" borderId="0" xfId="0" applyBorder="1"/>
    <xf numFmtId="9" fontId="0" fillId="0" borderId="0" xfId="0" applyNumberFormat="1" applyBorder="1"/>
    <xf numFmtId="0" fontId="6" fillId="0" borderId="1" xfId="1" applyFont="1" applyFill="1" applyBorder="1"/>
    <xf numFmtId="0" fontId="0" fillId="0" borderId="8" xfId="0" applyBorder="1"/>
    <xf numFmtId="10" fontId="0" fillId="0" borderId="0" xfId="0" applyNumberFormat="1" applyBorder="1"/>
    <xf numFmtId="0" fontId="2" fillId="0" borderId="0" xfId="0" applyFont="1" applyFill="1" applyBorder="1" applyAlignment="1"/>
    <xf numFmtId="10" fontId="0" fillId="0" borderId="0" xfId="0" applyNumberFormat="1"/>
    <xf numFmtId="2" fontId="0" fillId="0" borderId="0" xfId="0" applyNumberFormat="1" applyBorder="1"/>
    <xf numFmtId="0" fontId="0" fillId="0" borderId="0" xfId="0" applyNumberFormat="1" applyBorder="1"/>
    <xf numFmtId="9" fontId="0" fillId="0" borderId="0" xfId="0" applyNumberFormat="1"/>
    <xf numFmtId="164" fontId="0" fillId="0" borderId="0" xfId="0" applyNumberFormat="1" applyBorder="1"/>
    <xf numFmtId="0" fontId="0" fillId="0" borderId="0" xfId="0" applyFill="1" applyBorder="1"/>
    <xf numFmtId="0" fontId="0" fillId="0" borderId="0" xfId="0" applyBorder="1" applyAlignment="1">
      <alignment horizontal="left"/>
    </xf>
    <xf numFmtId="0" fontId="0" fillId="0" borderId="0" xfId="0" applyFont="1" applyBorder="1"/>
    <xf numFmtId="9" fontId="0" fillId="0" borderId="0" xfId="0" applyNumberFormat="1" applyFont="1" applyBorder="1"/>
    <xf numFmtId="9" fontId="0" fillId="0" borderId="0" xfId="0" applyNumberFormat="1" applyFill="1" applyBorder="1"/>
    <xf numFmtId="0" fontId="0" fillId="0" borderId="0" xfId="0" applyFont="1" applyFill="1" applyBorder="1"/>
    <xf numFmtId="9" fontId="0" fillId="0" borderId="0" xfId="0" applyNumberFormat="1" applyFont="1" applyFill="1" applyBorder="1"/>
    <xf numFmtId="0" fontId="0" fillId="0" borderId="0" xfId="0" applyBorder="1" applyAlignment="1"/>
    <xf numFmtId="9" fontId="0" fillId="0" borderId="0" xfId="0" applyNumberFormat="1" applyBorder="1" applyAlignment="1"/>
    <xf numFmtId="0" fontId="7" fillId="0" borderId="1" xfId="0" applyFont="1" applyFill="1" applyBorder="1" applyAlignment="1">
      <alignment vertical="center" wrapText="1"/>
    </xf>
    <xf numFmtId="0" fontId="5" fillId="0" borderId="0" xfId="0" applyFont="1" applyFill="1" applyAlignment="1">
      <alignment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8" fillId="2" borderId="6" xfId="1" applyFont="1" applyFill="1" applyBorder="1" applyAlignment="1">
      <alignment vertical="center" wrapText="1"/>
    </xf>
    <xf numFmtId="0" fontId="8" fillId="2" borderId="6" xfId="1" applyFont="1" applyFill="1" applyBorder="1" applyAlignment="1">
      <alignment wrapText="1"/>
    </xf>
    <xf numFmtId="0" fontId="8" fillId="4" borderId="6" xfId="1" applyFont="1" applyFill="1" applyBorder="1" applyAlignment="1">
      <alignment vertical="center" wrapText="1"/>
    </xf>
    <xf numFmtId="0" fontId="8" fillId="5" borderId="6" xfId="1" applyFont="1" applyFill="1" applyBorder="1" applyAlignment="1">
      <alignment wrapText="1"/>
    </xf>
    <xf numFmtId="0" fontId="8" fillId="6" borderId="6" xfId="1" applyFont="1" applyFill="1" applyBorder="1" applyAlignment="1">
      <alignment vertical="center" wrapText="1"/>
    </xf>
    <xf numFmtId="0" fontId="8" fillId="7" borderId="6" xfId="1" applyFont="1" applyFill="1" applyBorder="1" applyAlignment="1">
      <alignment vertical="center" wrapText="1"/>
    </xf>
    <xf numFmtId="0" fontId="8" fillId="7" borderId="6" xfId="1" applyFont="1" applyFill="1" applyBorder="1" applyAlignment="1">
      <alignment wrapText="1"/>
    </xf>
    <xf numFmtId="0" fontId="0" fillId="0" borderId="0" xfId="0" applyBorder="1" applyAlignment="1">
      <alignment horizontal="right"/>
    </xf>
    <xf numFmtId="0" fontId="8" fillId="8" borderId="6" xfId="1" applyFont="1" applyFill="1" applyBorder="1" applyAlignment="1">
      <alignment vertical="center" wrapText="1"/>
    </xf>
    <xf numFmtId="1" fontId="0" fillId="0" borderId="0" xfId="0" applyNumberFormat="1" applyBorder="1"/>
    <xf numFmtId="0" fontId="8" fillId="3" borderId="6" xfId="1" applyFont="1" applyFill="1" applyBorder="1" applyAlignment="1">
      <alignment vertical="center" wrapText="1"/>
    </xf>
    <xf numFmtId="0" fontId="8" fillId="3" borderId="6" xfId="1" applyFont="1" applyFill="1" applyBorder="1" applyAlignment="1">
      <alignment wrapText="1"/>
    </xf>
    <xf numFmtId="0" fontId="8" fillId="9" borderId="6" xfId="1" applyFont="1" applyFill="1" applyBorder="1" applyAlignment="1">
      <alignment vertical="center" wrapText="1"/>
    </xf>
    <xf numFmtId="0" fontId="8" fillId="9" borderId="7" xfId="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E1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onomics@gov.im" TargetMode="External"/><Relationship Id="rId1" Type="http://schemas.openxmlformats.org/officeDocument/2006/relationships/hyperlink" Target="http://www.gov.im/" TargetMode="External"/></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31"/>
  <sheetViews>
    <sheetView tabSelected="1" zoomScaleNormal="100" workbookViewId="0">
      <selection activeCell="A131" sqref="A131"/>
    </sheetView>
  </sheetViews>
  <sheetFormatPr defaultRowHeight="14.25" x14ac:dyDescent="0.2"/>
  <cols>
    <col min="1" max="1" width="129.25" style="42" customWidth="1"/>
    <col min="2" max="2" width="10.375" style="1" customWidth="1"/>
    <col min="3" max="3" width="48.875" style="1" customWidth="1"/>
    <col min="4" max="4" width="60.25" style="1" customWidth="1"/>
    <col min="5" max="16384" width="9" style="1"/>
  </cols>
  <sheetData>
    <row r="1" spans="1:3" ht="23.25" thickBot="1" x14ac:dyDescent="0.25">
      <c r="A1" s="41" t="s">
        <v>12</v>
      </c>
    </row>
    <row r="2" spans="1:3" ht="15" thickBot="1" x14ac:dyDescent="0.25"/>
    <row r="3" spans="1:3" x14ac:dyDescent="0.2">
      <c r="A3" s="43" t="s">
        <v>405</v>
      </c>
      <c r="B3" s="10"/>
      <c r="C3" s="2"/>
    </row>
    <row r="4" spans="1:3" x14ac:dyDescent="0.2">
      <c r="A4" s="44" t="s">
        <v>13</v>
      </c>
      <c r="B4" s="11"/>
      <c r="C4" s="3"/>
    </row>
    <row r="5" spans="1:3" ht="15" thickBot="1" x14ac:dyDescent="0.25">
      <c r="A5" s="45" t="s">
        <v>0</v>
      </c>
      <c r="B5" s="11"/>
      <c r="C5" s="3"/>
    </row>
    <row r="6" spans="1:3" ht="15" thickBot="1" x14ac:dyDescent="0.25"/>
    <row r="7" spans="1:3" x14ac:dyDescent="0.2">
      <c r="A7" s="12" t="s">
        <v>129</v>
      </c>
      <c r="C7" s="4" t="s">
        <v>1</v>
      </c>
    </row>
    <row r="8" spans="1:3" x14ac:dyDescent="0.2">
      <c r="A8" s="46" t="s">
        <v>14</v>
      </c>
      <c r="C8" s="5"/>
    </row>
    <row r="9" spans="1:3" x14ac:dyDescent="0.2">
      <c r="A9" s="46" t="s">
        <v>146</v>
      </c>
      <c r="C9" s="6" t="s">
        <v>2</v>
      </c>
    </row>
    <row r="10" spans="1:3" x14ac:dyDescent="0.2">
      <c r="A10" s="46" t="s">
        <v>15</v>
      </c>
      <c r="C10" s="6" t="s">
        <v>3</v>
      </c>
    </row>
    <row r="11" spans="1:3" x14ac:dyDescent="0.2">
      <c r="A11" s="46" t="s">
        <v>16</v>
      </c>
      <c r="C11" s="6" t="s">
        <v>4</v>
      </c>
    </row>
    <row r="12" spans="1:3" x14ac:dyDescent="0.2">
      <c r="A12" s="47" t="s">
        <v>17</v>
      </c>
      <c r="C12" s="6" t="s">
        <v>5</v>
      </c>
    </row>
    <row r="13" spans="1:3" x14ac:dyDescent="0.2">
      <c r="A13" s="46" t="s">
        <v>18</v>
      </c>
      <c r="C13" s="6" t="s">
        <v>6</v>
      </c>
    </row>
    <row r="14" spans="1:3" x14ac:dyDescent="0.2">
      <c r="A14" s="13" t="s">
        <v>130</v>
      </c>
      <c r="C14" s="6" t="s">
        <v>7</v>
      </c>
    </row>
    <row r="15" spans="1:3" x14ac:dyDescent="0.2">
      <c r="A15" s="48" t="s">
        <v>19</v>
      </c>
      <c r="C15" s="6" t="s">
        <v>8</v>
      </c>
    </row>
    <row r="16" spans="1:3" x14ac:dyDescent="0.2">
      <c r="A16" s="48" t="s">
        <v>20</v>
      </c>
      <c r="C16" s="6"/>
    </row>
    <row r="17" spans="1:3" x14ac:dyDescent="0.2">
      <c r="A17" s="48" t="s">
        <v>21</v>
      </c>
      <c r="C17" s="6" t="s">
        <v>9</v>
      </c>
    </row>
    <row r="18" spans="1:3" x14ac:dyDescent="0.2">
      <c r="A18" s="48" t="s">
        <v>22</v>
      </c>
      <c r="C18" s="7" t="s">
        <v>10</v>
      </c>
    </row>
    <row r="19" spans="1:3" ht="15" thickBot="1" x14ac:dyDescent="0.25">
      <c r="A19" s="48" t="s">
        <v>23</v>
      </c>
      <c r="C19" s="8" t="s">
        <v>11</v>
      </c>
    </row>
    <row r="20" spans="1:3" x14ac:dyDescent="0.2">
      <c r="A20" s="48" t="s">
        <v>24</v>
      </c>
    </row>
    <row r="21" spans="1:3" x14ac:dyDescent="0.2">
      <c r="A21" s="48" t="s">
        <v>25</v>
      </c>
    </row>
    <row r="22" spans="1:3" x14ac:dyDescent="0.2">
      <c r="A22" s="48" t="s">
        <v>26</v>
      </c>
    </row>
    <row r="23" spans="1:3" x14ac:dyDescent="0.2">
      <c r="A23" s="48" t="s">
        <v>27</v>
      </c>
    </row>
    <row r="24" spans="1:3" x14ac:dyDescent="0.2">
      <c r="A24" s="48" t="s">
        <v>28</v>
      </c>
    </row>
    <row r="25" spans="1:3" x14ac:dyDescent="0.2">
      <c r="A25" s="48" t="s">
        <v>203</v>
      </c>
    </row>
    <row r="26" spans="1:3" x14ac:dyDescent="0.2">
      <c r="A26" s="48" t="s">
        <v>29</v>
      </c>
    </row>
    <row r="27" spans="1:3" x14ac:dyDescent="0.2">
      <c r="A27" s="48" t="s">
        <v>30</v>
      </c>
    </row>
    <row r="28" spans="1:3" x14ac:dyDescent="0.2">
      <c r="A28" s="48" t="s">
        <v>31</v>
      </c>
    </row>
    <row r="29" spans="1:3" ht="28.5" x14ac:dyDescent="0.2">
      <c r="A29" s="48" t="s">
        <v>32</v>
      </c>
    </row>
    <row r="30" spans="1:3" x14ac:dyDescent="0.2">
      <c r="A30" s="48" t="s">
        <v>33</v>
      </c>
    </row>
    <row r="31" spans="1:3" ht="17.25" customHeight="1" x14ac:dyDescent="0.2">
      <c r="A31" s="48" t="s">
        <v>34</v>
      </c>
    </row>
    <row r="32" spans="1:3" ht="17.25" customHeight="1" x14ac:dyDescent="0.2">
      <c r="A32" s="48" t="s">
        <v>35</v>
      </c>
    </row>
    <row r="33" spans="1:4" ht="17.25" customHeight="1" x14ac:dyDescent="0.2">
      <c r="A33" s="48" t="s">
        <v>36</v>
      </c>
    </row>
    <row r="34" spans="1:4" ht="17.25" customHeight="1" x14ac:dyDescent="0.2">
      <c r="A34" s="14" t="s">
        <v>131</v>
      </c>
    </row>
    <row r="35" spans="1:4" ht="17.25" customHeight="1" x14ac:dyDescent="0.2">
      <c r="A35" s="49" t="s">
        <v>37</v>
      </c>
    </row>
    <row r="36" spans="1:4" ht="17.25" customHeight="1" x14ac:dyDescent="0.2">
      <c r="A36" s="49" t="s">
        <v>38</v>
      </c>
    </row>
    <row r="37" spans="1:4" ht="17.25" customHeight="1" x14ac:dyDescent="0.2">
      <c r="A37" s="15" t="s">
        <v>132</v>
      </c>
    </row>
    <row r="38" spans="1:4" ht="17.25" customHeight="1" x14ac:dyDescent="0.2">
      <c r="A38" s="50" t="s">
        <v>39</v>
      </c>
    </row>
    <row r="39" spans="1:4" ht="17.25" customHeight="1" x14ac:dyDescent="0.2">
      <c r="A39" s="50" t="s">
        <v>40</v>
      </c>
    </row>
    <row r="40" spans="1:4" ht="17.25" customHeight="1" x14ac:dyDescent="0.2">
      <c r="A40" s="50" t="s">
        <v>41</v>
      </c>
    </row>
    <row r="41" spans="1:4" ht="17.25" customHeight="1" x14ac:dyDescent="0.2">
      <c r="A41" s="50" t="s">
        <v>42</v>
      </c>
    </row>
    <row r="42" spans="1:4" ht="17.25" customHeight="1" x14ac:dyDescent="0.2">
      <c r="A42" s="50" t="s">
        <v>43</v>
      </c>
      <c r="D42" s="9"/>
    </row>
    <row r="43" spans="1:4" ht="17.25" customHeight="1" x14ac:dyDescent="0.2">
      <c r="A43" s="50" t="s">
        <v>44</v>
      </c>
      <c r="D43" s="9"/>
    </row>
    <row r="44" spans="1:4" ht="17.25" customHeight="1" x14ac:dyDescent="0.2">
      <c r="A44" s="50" t="s">
        <v>45</v>
      </c>
    </row>
    <row r="45" spans="1:4" ht="17.25" customHeight="1" x14ac:dyDescent="0.2">
      <c r="A45" s="50" t="s">
        <v>46</v>
      </c>
    </row>
    <row r="46" spans="1:4" ht="17.25" customHeight="1" x14ac:dyDescent="0.2">
      <c r="A46" s="50" t="s">
        <v>47</v>
      </c>
    </row>
    <row r="47" spans="1:4" x14ac:dyDescent="0.2">
      <c r="A47" s="50" t="s">
        <v>48</v>
      </c>
    </row>
    <row r="48" spans="1:4" x14ac:dyDescent="0.2">
      <c r="A48" s="50" t="s">
        <v>49</v>
      </c>
    </row>
    <row r="49" spans="1:1" x14ac:dyDescent="0.2">
      <c r="A49" s="16" t="s">
        <v>133</v>
      </c>
    </row>
    <row r="50" spans="1:1" x14ac:dyDescent="0.2">
      <c r="A50" s="51" t="s">
        <v>50</v>
      </c>
    </row>
    <row r="51" spans="1:1" x14ac:dyDescent="0.2">
      <c r="A51" s="51" t="s">
        <v>51</v>
      </c>
    </row>
    <row r="52" spans="1:1" x14ac:dyDescent="0.2">
      <c r="A52" s="52" t="s">
        <v>52</v>
      </c>
    </row>
    <row r="53" spans="1:1" x14ac:dyDescent="0.2">
      <c r="A53" s="51" t="s">
        <v>53</v>
      </c>
    </row>
    <row r="54" spans="1:1" x14ac:dyDescent="0.2">
      <c r="A54" s="51" t="s">
        <v>54</v>
      </c>
    </row>
    <row r="55" spans="1:1" x14ac:dyDescent="0.2">
      <c r="A55" s="51" t="s">
        <v>55</v>
      </c>
    </row>
    <row r="56" spans="1:1" x14ac:dyDescent="0.2">
      <c r="A56" s="51" t="s">
        <v>56</v>
      </c>
    </row>
    <row r="57" spans="1:1" x14ac:dyDescent="0.2">
      <c r="A57" s="51" t="s">
        <v>57</v>
      </c>
    </row>
    <row r="58" spans="1:1" x14ac:dyDescent="0.2">
      <c r="A58" s="51" t="s">
        <v>58</v>
      </c>
    </row>
    <row r="59" spans="1:1" x14ac:dyDescent="0.2">
      <c r="A59" s="51" t="s">
        <v>59</v>
      </c>
    </row>
    <row r="60" spans="1:1" x14ac:dyDescent="0.2">
      <c r="A60" s="51" t="s">
        <v>60</v>
      </c>
    </row>
    <row r="61" spans="1:1" x14ac:dyDescent="0.2">
      <c r="A61" s="51" t="s">
        <v>61</v>
      </c>
    </row>
    <row r="62" spans="1:1" x14ac:dyDescent="0.2">
      <c r="A62" s="51" t="s">
        <v>62</v>
      </c>
    </row>
    <row r="63" spans="1:1" x14ac:dyDescent="0.2">
      <c r="A63" s="51" t="s">
        <v>63</v>
      </c>
    </row>
    <row r="64" spans="1:1" x14ac:dyDescent="0.2">
      <c r="A64" s="51" t="s">
        <v>64</v>
      </c>
    </row>
    <row r="65" spans="1:1" ht="28.5" x14ac:dyDescent="0.2">
      <c r="A65" s="51" t="s">
        <v>65</v>
      </c>
    </row>
    <row r="66" spans="1:1" ht="28.5" x14ac:dyDescent="0.2">
      <c r="A66" s="51" t="s">
        <v>66</v>
      </c>
    </row>
    <row r="67" spans="1:1" x14ac:dyDescent="0.2">
      <c r="A67" s="51" t="s">
        <v>67</v>
      </c>
    </row>
    <row r="68" spans="1:1" ht="28.5" x14ac:dyDescent="0.2">
      <c r="A68" s="51" t="s">
        <v>68</v>
      </c>
    </row>
    <row r="69" spans="1:1" ht="28.5" x14ac:dyDescent="0.2">
      <c r="A69" s="51" t="s">
        <v>69</v>
      </c>
    </row>
    <row r="70" spans="1:1" x14ac:dyDescent="0.2">
      <c r="A70" s="51" t="s">
        <v>70</v>
      </c>
    </row>
    <row r="71" spans="1:1" x14ac:dyDescent="0.2">
      <c r="A71" s="51" t="s">
        <v>71</v>
      </c>
    </row>
    <row r="72" spans="1:1" x14ac:dyDescent="0.2">
      <c r="A72" s="51" t="s">
        <v>72</v>
      </c>
    </row>
    <row r="73" spans="1:1" x14ac:dyDescent="0.2">
      <c r="A73" s="52" t="s">
        <v>73</v>
      </c>
    </row>
    <row r="74" spans="1:1" ht="28.5" x14ac:dyDescent="0.2">
      <c r="A74" s="51" t="s">
        <v>74</v>
      </c>
    </row>
    <row r="75" spans="1:1" x14ac:dyDescent="0.2">
      <c r="A75" s="51" t="s">
        <v>75</v>
      </c>
    </row>
    <row r="76" spans="1:1" x14ac:dyDescent="0.2">
      <c r="A76" s="51" t="s">
        <v>76</v>
      </c>
    </row>
    <row r="77" spans="1:1" ht="28.5" x14ac:dyDescent="0.2">
      <c r="A77" s="51" t="s">
        <v>77</v>
      </c>
    </row>
    <row r="78" spans="1:1" ht="28.5" x14ac:dyDescent="0.2">
      <c r="A78" s="51" t="s">
        <v>78</v>
      </c>
    </row>
    <row r="79" spans="1:1" ht="28.5" x14ac:dyDescent="0.2">
      <c r="A79" s="51" t="s">
        <v>79</v>
      </c>
    </row>
    <row r="80" spans="1:1" x14ac:dyDescent="0.2">
      <c r="A80" s="51" t="s">
        <v>80</v>
      </c>
    </row>
    <row r="81" spans="1:1" x14ac:dyDescent="0.2">
      <c r="A81" s="51" t="s">
        <v>81</v>
      </c>
    </row>
    <row r="82" spans="1:1" x14ac:dyDescent="0.2">
      <c r="A82" s="51" t="s">
        <v>82</v>
      </c>
    </row>
    <row r="83" spans="1:1" x14ac:dyDescent="0.2">
      <c r="A83" s="51" t="s">
        <v>83</v>
      </c>
    </row>
    <row r="84" spans="1:1" x14ac:dyDescent="0.2">
      <c r="A84" s="51" t="s">
        <v>84</v>
      </c>
    </row>
    <row r="85" spans="1:1" x14ac:dyDescent="0.2">
      <c r="A85" s="51" t="s">
        <v>85</v>
      </c>
    </row>
    <row r="86" spans="1:1" x14ac:dyDescent="0.2">
      <c r="A86" s="51" t="s">
        <v>86</v>
      </c>
    </row>
    <row r="87" spans="1:1" x14ac:dyDescent="0.2">
      <c r="A87" s="51" t="s">
        <v>87</v>
      </c>
    </row>
    <row r="88" spans="1:1" x14ac:dyDescent="0.2">
      <c r="A88" s="17" t="s">
        <v>134</v>
      </c>
    </row>
    <row r="89" spans="1:1" x14ac:dyDescent="0.2">
      <c r="A89" s="54" t="s">
        <v>88</v>
      </c>
    </row>
    <row r="90" spans="1:1" x14ac:dyDescent="0.2">
      <c r="A90" s="54" t="s">
        <v>89</v>
      </c>
    </row>
    <row r="91" spans="1:1" x14ac:dyDescent="0.2">
      <c r="A91" s="54" t="s">
        <v>90</v>
      </c>
    </row>
    <row r="92" spans="1:1" x14ac:dyDescent="0.2">
      <c r="A92" s="54" t="s">
        <v>91</v>
      </c>
    </row>
    <row r="93" spans="1:1" x14ac:dyDescent="0.2">
      <c r="A93" s="54" t="s">
        <v>92</v>
      </c>
    </row>
    <row r="94" spans="1:1" x14ac:dyDescent="0.2">
      <c r="A94" s="54" t="s">
        <v>93</v>
      </c>
    </row>
    <row r="95" spans="1:1" x14ac:dyDescent="0.2">
      <c r="A95" s="54" t="s">
        <v>94</v>
      </c>
    </row>
    <row r="96" spans="1:1" x14ac:dyDescent="0.2">
      <c r="A96" s="54" t="s">
        <v>95</v>
      </c>
    </row>
    <row r="97" spans="1:1" x14ac:dyDescent="0.2">
      <c r="A97" s="54" t="s">
        <v>96</v>
      </c>
    </row>
    <row r="98" spans="1:1" x14ac:dyDescent="0.2">
      <c r="A98" s="54" t="s">
        <v>97</v>
      </c>
    </row>
    <row r="99" spans="1:1" x14ac:dyDescent="0.2">
      <c r="A99" s="54" t="s">
        <v>98</v>
      </c>
    </row>
    <row r="100" spans="1:1" x14ac:dyDescent="0.2">
      <c r="A100" s="54" t="s">
        <v>99</v>
      </c>
    </row>
    <row r="101" spans="1:1" x14ac:dyDescent="0.2">
      <c r="A101" s="18" t="s">
        <v>135</v>
      </c>
    </row>
    <row r="102" spans="1:1" x14ac:dyDescent="0.2">
      <c r="A102" s="56" t="s">
        <v>100</v>
      </c>
    </row>
    <row r="103" spans="1:1" x14ac:dyDescent="0.2">
      <c r="A103" s="56" t="s">
        <v>101</v>
      </c>
    </row>
    <row r="104" spans="1:1" x14ac:dyDescent="0.2">
      <c r="A104" s="56" t="s">
        <v>102</v>
      </c>
    </row>
    <row r="105" spans="1:1" x14ac:dyDescent="0.2">
      <c r="A105" s="56" t="s">
        <v>103</v>
      </c>
    </row>
    <row r="106" spans="1:1" x14ac:dyDescent="0.2">
      <c r="A106" s="56" t="s">
        <v>104</v>
      </c>
    </row>
    <row r="107" spans="1:1" x14ac:dyDescent="0.2">
      <c r="A107" s="56" t="s">
        <v>105</v>
      </c>
    </row>
    <row r="108" spans="1:1" x14ac:dyDescent="0.2">
      <c r="A108" s="56" t="s">
        <v>106</v>
      </c>
    </row>
    <row r="109" spans="1:1" x14ac:dyDescent="0.2">
      <c r="A109" s="56" t="s">
        <v>107</v>
      </c>
    </row>
    <row r="110" spans="1:1" x14ac:dyDescent="0.2">
      <c r="A110" s="56" t="s">
        <v>108</v>
      </c>
    </row>
    <row r="111" spans="1:1" x14ac:dyDescent="0.2">
      <c r="A111" s="56" t="s">
        <v>109</v>
      </c>
    </row>
    <row r="112" spans="1:1" x14ac:dyDescent="0.2">
      <c r="A112" s="56" t="s">
        <v>110</v>
      </c>
    </row>
    <row r="113" spans="1:1" x14ac:dyDescent="0.2">
      <c r="A113" s="57" t="s">
        <v>111</v>
      </c>
    </row>
    <row r="114" spans="1:1" x14ac:dyDescent="0.2">
      <c r="A114" s="56" t="s">
        <v>112</v>
      </c>
    </row>
    <row r="115" spans="1:1" x14ac:dyDescent="0.2">
      <c r="A115" s="56" t="s">
        <v>113</v>
      </c>
    </row>
    <row r="116" spans="1:1" x14ac:dyDescent="0.2">
      <c r="A116" s="56" t="s">
        <v>114</v>
      </c>
    </row>
    <row r="117" spans="1:1" x14ac:dyDescent="0.2">
      <c r="A117" s="56" t="s">
        <v>115</v>
      </c>
    </row>
    <row r="118" spans="1:1" x14ac:dyDescent="0.2">
      <c r="A118" s="56" t="s">
        <v>116</v>
      </c>
    </row>
    <row r="119" spans="1:1" x14ac:dyDescent="0.2">
      <c r="A119" s="57" t="s">
        <v>117</v>
      </c>
    </row>
    <row r="120" spans="1:1" x14ac:dyDescent="0.2">
      <c r="A120" s="56" t="s">
        <v>118</v>
      </c>
    </row>
    <row r="121" spans="1:1" x14ac:dyDescent="0.2">
      <c r="A121" s="19" t="s">
        <v>136</v>
      </c>
    </row>
    <row r="122" spans="1:1" x14ac:dyDescent="0.2">
      <c r="A122" s="58" t="s">
        <v>119</v>
      </c>
    </row>
    <row r="123" spans="1:1" ht="28.5" x14ac:dyDescent="0.2">
      <c r="A123" s="58" t="s">
        <v>120</v>
      </c>
    </row>
    <row r="124" spans="1:1" x14ac:dyDescent="0.2">
      <c r="A124" s="58" t="s">
        <v>121</v>
      </c>
    </row>
    <row r="125" spans="1:1" x14ac:dyDescent="0.2">
      <c r="A125" s="58" t="s">
        <v>122</v>
      </c>
    </row>
    <row r="126" spans="1:1" x14ac:dyDescent="0.2">
      <c r="A126" s="58" t="s">
        <v>123</v>
      </c>
    </row>
    <row r="127" spans="1:1" x14ac:dyDescent="0.2">
      <c r="A127" s="58" t="s">
        <v>124</v>
      </c>
    </row>
    <row r="128" spans="1:1" x14ac:dyDescent="0.2">
      <c r="A128" s="58" t="s">
        <v>125</v>
      </c>
    </row>
    <row r="129" spans="1:1" x14ac:dyDescent="0.2">
      <c r="A129" s="58" t="s">
        <v>126</v>
      </c>
    </row>
    <row r="130" spans="1:1" x14ac:dyDescent="0.2">
      <c r="A130" s="58" t="s">
        <v>127</v>
      </c>
    </row>
    <row r="131" spans="1:1" ht="15" thickBot="1" x14ac:dyDescent="0.25">
      <c r="A131" s="59" t="s">
        <v>128</v>
      </c>
    </row>
  </sheetData>
  <hyperlinks>
    <hyperlink ref="C18" r:id="rId1" display="http://www.gov.im/"/>
    <hyperlink ref="C19" r:id="rId2" display="mailto:economics@gov.im"/>
    <hyperlink ref="A8" location="'Fig 1'!A1" display="Figure 1: “Where were you born?”"/>
    <hyperlink ref="A9" location="'Tab 1 Fig 2'!A1" display="Table 1 &amp; Figure 2: “What is your marital status?”"/>
    <hyperlink ref="A10" location="'Fig 3'!A1" display="Figure 3: “What is your marital status? By age group”"/>
    <hyperlink ref="A11" location="'Fig 4'!A1" display="Figure 4: “What type of property do you live in?”"/>
    <hyperlink ref="A12" location="'Fig 5'!A1" display="Figure 5: “What type of property do you live in?” By age band"/>
    <hyperlink ref="A13" location="'Fig 6'!A1" display="Figure 6: “In what capacity do you and your household occupy your accommodation?” By age band"/>
    <hyperlink ref="A15" location="'Fig 7'!A1" display="Figure 7: “When considering your main job are you employed full time, employed part time or self-employed?”"/>
    <hyperlink ref="A16" location="'Fig 8'!A1" display="Figure 8: “How satisfied are you being on a zero hours contract?”"/>
    <hyperlink ref="A17" location="'Fig 9'!A1" display="Figure 9: “As a result of working on a zero-hours contract, are any of the following a problem for you?”"/>
    <hyperlink ref="A18" location="'Fig 10'!A1" display="Figure 10: “Which, if any, of the following benefits do you gain from being on a zero hours contract?”"/>
    <hyperlink ref="A19" location="'Fig 11'!A1" display="Figure 11: “If given the opportunity would you prefer to work more hours at your current rate of pay?” By Employment status"/>
    <hyperlink ref="A20" location="'Fig 12'!A1" display="Figure 12: “How many extra hours per week would you prefer to work at your current rate of pay?”"/>
    <hyperlink ref="A21" location="'Fig 13'!A1" display="Figure 13: “How many extra hours per week would you prefer to work at your current rate of pay?” By employment status"/>
    <hyperlink ref="A22" location="'Fig 14'!A1" display="Figure 14: “How many extra hours per week would you prefer to work at your current rate of pay?” By gender"/>
    <hyperlink ref="A23" location="'Fig 15'!A1" display="Figure 15: “How many extra hours per week would you prefer to work at your current rate of pay?” By JSNA Quartile"/>
    <hyperlink ref="A24" location="'Fig 16'!A1" display="Figure 16: “Do you undertake any additional work or employment to your main job?” By employment status"/>
    <hyperlink ref="A25" location="'Fig 17, 18 Tab 2'!A1" display="Figure 17, 18 &amp; Table 2: Employment region by residence region"/>
    <hyperlink ref="A26" location="'Fig 19'!A1" display="Figure 19: “How do you travel to work?”"/>
    <hyperlink ref="A27" location="'Fig 20'!A1" display="Figure 20: “How do you travel to work?” By region"/>
    <hyperlink ref="A28" location="'Fig 21'!A1" display="Figure 21: “How do you travel to work?” By JSNA quartile"/>
    <hyperlink ref="A29" location="'Fig 22'!A1" display="Figure 22: “Did you attend any courses, seminars, conferences or receive private lessons or instructions within or outside the regular education system within the last 4 weeks?” By age group"/>
    <hyperlink ref="A30" location="'Fig 23'!A1" display="Figure 23: “Do you belong to an employer provided pension scheme?”"/>
    <hyperlink ref="A31" location="'Fig 24'!A1" display="Figure 24: “Please state how much you pay into a private pension each month”"/>
    <hyperlink ref="A32" location="'Fig 25'!A1" display="Figure 25: “Do you intend to remain resident on the Isle of Man when you reach the state retirement age?” By age group"/>
    <hyperlink ref="A33" location="'Fig 26'!A1" display="Figure 26: “Do you intend to remain resident on the Isle of Man when you reach the state retirement age?” By marital status"/>
    <hyperlink ref="A35" location="'Fig 27'!A1" display="Figure 27: “What is the most important factor when choosing how to travel off-island?”"/>
    <hyperlink ref="A36" location="'Fig 28'!A1" display="Figure 28: “Is there a destination in the British Isles that you feel is particularly difficult to get to from the Isle of Man?”"/>
    <hyperlink ref="A38" location="'Fig 29'!A1" display="Figure 29: “Do you consider yourself to be a carer?” By “Do you access any support?”"/>
    <hyperlink ref="A39" location="'Fig 30'!A1" display="Figure 30: “How often are you involved in supporting elderly or disabled relatives?”"/>
    <hyperlink ref="A40" location="'Fig 31'!A1" display="Figure 31: “Do you consider yourself to be a carer?” By age group"/>
    <hyperlink ref="A41" location="'Fig 32'!A1" display="Figure 32: “How often are you involved in looking after other people’s children or grandchildren?”"/>
    <hyperlink ref="A42" location="'Fig 33'!A1" display="Figure 33: “How often are you involved in looking after other people’s children or grandchildren?” By age group"/>
    <hyperlink ref="A43" location="'Fig 34'!A1" display="Figure 34: “Do you have access to the internet at home?” (Response No) By “What is your marital status?”"/>
    <hyperlink ref="A44" location="'Fig 35'!A1" display="Figure 35: “Do you have access to the internet at home?” (Response No) By “How many people are in your household?”"/>
    <hyperlink ref="A45" location="'Fig 36'!A1" display="Figure 36: “What type of internet access do you have at home?”"/>
    <hyperlink ref="A46" location="'Fig 37'!A1" display="Figure 37: “How often on average do you use social media” By age group"/>
    <hyperlink ref="A47" location="'Fig 38'!A1" display="Figure 38: “What internet enabled devices do you use, at least once a week?”"/>
    <hyperlink ref="A48" location="'Fig 39'!A1" display="Figure 39: “How do you primarily watch TV shows and other media?” By age band"/>
    <hyperlink ref="A50" location="'Fig 40'!A1" display="Figure 40: “Do you feel safe at home?”"/>
    <hyperlink ref="A51" location="'Fig 41'!A1" display="Figure 41: “Do you feel safe at home?” By region"/>
    <hyperlink ref="A52" location="'Fig 42'!A1" display="Figure 42: “Do you feel safe in your neighbourhood at night?”"/>
    <hyperlink ref="A53" location="'Fig 43'!A1" display="Figure 43: “Do you feel safe in your neighbourhood at night?” By region"/>
    <hyperlink ref="A54" location="'Fig 44'!A1" display="Figure 44: “Over the last two years, do you believe the level of crime in your neighbourhood has increased, decreased or stayed the same?” By region"/>
    <hyperlink ref="A55" location="'Fig 45'!A1" display="Figure 45: “If you have school age children, do you feel they have a safe route from home to school?”"/>
    <hyperlink ref="A56" location="'Fig 46'!A1" display="Figure 46: “When travelling to or from work, how do you rate the following?”"/>
    <hyperlink ref="A57" location="'Fig 47'!A1" display="Figure 47: “When travelling to or from work, how do you rate the road quality?” (Response poor or very poor) By region"/>
    <hyperlink ref="A58" location="'Fig 48'!A1" display="Figure 48: Have you undertaken any voluntary work in the last year?” By age group"/>
    <hyperlink ref="A59" location="'Fig 49'!A1" display="Figure 49: “How often did you do unpaid voluntary work through the following organisations in the last 12 months?”"/>
    <hyperlink ref="A60" location="'Fig 50'!A1" display="Figure 50: “Have you responded to a Government consultation, in a personal capacity, in the last 12 months?” By age group"/>
    <hyperlink ref="A61" location="'Fig 51'!A1" display="Figure 51: “Do you intend to vote in the next House of Keys election, in September 2016?” By age group"/>
    <hyperlink ref="A62" location="'Fig 52'!A1" display="Figure 52: “Do you know the name of any of your constituency Members of the House of Keys (MHK)?” By age group"/>
    <hyperlink ref="A63" location="'Fig 53'!A1" display="Figure 53: “Do you know the name of at least one of your local authority/commissioners members?” By age group"/>
    <hyperlink ref="A64" location="'Fig 54'!A1" display="Figure 54: “Within the past 5 years, do you believe that the Isle of Man has become more or less equal on the following issues?”"/>
    <hyperlink ref="A65" location="'Fig 55'!A1" display="Figure 55: “Within the past 5 years, do you believe that the Isle of Man has become more or less equal on wealth equality?” By “As a household, how difficult do you find it to cope financially?”"/>
    <hyperlink ref="A66" location="'Fig 56'!A1" display="Figure 56: “Within the past 5 years, do you believe that the Isle of Man has become more or less equal on wealth equality?” By “Looking back 12 months, how would you describe your household’s financial situation today?”"/>
    <hyperlink ref="A67" location="'Fig 57'!A1" display="Figure 57: “Within the past 5 years, do you believe that the Isle of Man has become more or less equal on gender equality?” By gender"/>
    <hyperlink ref="A68" location="'Fig 58'!A1" display="Figure 58: “Within the past 5 years, do you believe that the Isle of Man has become more or less equal on disability equality?” By “Do you consider yourself to be a carer?”"/>
    <hyperlink ref="A69" location="'Fig 59'!A1" display="Figure 59: “Within the past 5 years, do you believe that the Isle of Man has become more or less equal on disability equality?” By “Do you have a physical or mental health condition or illness lasting or is expected to last 12 months or more?”"/>
    <hyperlink ref="A70" location="'Fig 60'!A1" display="Figure 60: “Do you have confidence in the following institutions?”"/>
    <hyperlink ref="A71" location="'Fig 61'!A1" display="Figure 61: “Do you have confidence in the Judicial system and courts?” By JSNA quartile"/>
    <hyperlink ref="A72" location="'Fig 62'!A1" display="Figure 62: “Do you have confidence in the health service?” By “Do you consider yourself to be a carer?”"/>
    <hyperlink ref="A73" location="'Fig 63'!A1" display="Figure 63: “How satisfied are you with the quality of the following public services?”"/>
    <hyperlink ref="A74" location="'Fig 64'!A1" display="Figure 64: “How satisfied are you with the quality of the education service?” By “How many children under the age of 18 are there in your household who are resident in the Isle of Man?”"/>
    <hyperlink ref="A75" location="'Fig 65'!A1" display="Figure 65: “Do you believe the current Government has clear policies and objectives?”"/>
    <hyperlink ref="A76" location="'Fig 66'!A1" display="Figure 66: “Which of the following sources of information do you use at least weekly?”"/>
    <hyperlink ref="A77" location="'Tab 3'!A1" display="Table 3: “Which of the following statements most closely reflects your views? Most people can be trusted or you can’t be too careful in dealing with people” By age group"/>
    <hyperlink ref="A78" location="'Tab 67'!A1" display="Figure 67: “Which of the following statements most closely reflects your views? Most people can be trusted or you can’t be too careful in dealing with people” By age group"/>
    <hyperlink ref="A79" location="'Fig 68'!A1" display="Figure 68: “Which of the following statements most closely reflects your views? Most people can be trusted or you can’t be too careful in dealing with people” By marital status"/>
    <hyperlink ref="A80" location="'Fig 69'!A1" display="Figure 69: “How close, as a community, do you feel to your town or village?” By region"/>
    <hyperlink ref="A81" location="'Fig 70'!A1" display="Figure 70: “How close do you feel to your County / Island?”"/>
    <hyperlink ref="A82" location="'Fig 71'!A1" display="Figure 71: “How close do you feel to your town, village or city?”"/>
    <hyperlink ref="A83" location="'Fig 72'!A1" display="Figure 72: “How often do you socially meet with friends, relatives or colleagues?”"/>
    <hyperlink ref="A84" location="'Fig 73'!A1" display="Figure 73: “How often do you socially meet with friends, relatives or colleagues?” By age group"/>
    <hyperlink ref="A85" location="'Tab 4'!A1" display="Table 4: “How important do you think each of the following statements is to being truly Manx/British?”"/>
    <hyperlink ref="A86" location="'Fig 74'!A1" display="Figure 74: “How important do you think each of the following statements is to being truly Manx?”"/>
    <hyperlink ref="A87" location="'Fig 75'!A1" display="Figure 75: “How important do you think to have been born in the Isle of Man is to being truly Manx?” By country of birth"/>
    <hyperlink ref="A89" location="'Fig 76'!A1" display="Figure 76: How many events have you attended at the Villa Marina or Gaiety in the last 12 months (excluding the cinema)?”"/>
    <hyperlink ref="A90" location="'Fig 77'!A1" display="Figure 77: “How many times have you visited a Manx National Heritage site in the last 12 months?”"/>
    <hyperlink ref="A91" location="'Fig 78'!A1" display="Figure 78: “How many times have you used a public sector sporting facility (NSC, regional pools or sporting pitches) in the last 12 months?”"/>
    <hyperlink ref="A92" location="'Fig 79'!A1" display="Figure 79: “Which of the following natural environments do you use at least monthly?”"/>
    <hyperlink ref="A93" location="'Fig 80'!A1" display="Figure 80: “What activities do you undertake in any of the environments selected above?”"/>
    <hyperlink ref="A94" location="'Fig 81'!A1" display="Figure 81: “Do you believe that the Island’s bathing waters are safe to swim in?” By use of beaches"/>
    <hyperlink ref="A95" location="'Fig 82'!A1" display="Figure 82: “Do you believe that climate change will impact upon your quality of life?”"/>
    <hyperlink ref="A96" location="'Fig 83'!A1" display="Figure 83: “Do you believe the Island’s population should increase, decrease or remain the same?”"/>
    <hyperlink ref="A97" location="'Fig 84'!A1" display="Figure 84: “Do you believe the Island’s population should increase, decrease or remain the same?” by JSNA quartile"/>
    <hyperlink ref="A98" location="'Fig 85'!A1" display="Figure 85: “Do you believe the Island’s population should increase, decrease or remain the same?” by region"/>
    <hyperlink ref="A99" location="'Fig 86'!A1" display="Figure 86: “Do you believe that immigration to the Island makes the quality of life here better or worse?”"/>
    <hyperlink ref="A100" location="'Fig 87'!A1" display="Figure 87: “Do you believe that immigration to the Island makes the quality of life here better or worse?” By age group"/>
    <hyperlink ref="A102" location="'Fig 88'!A1" display="Figure 88: “How is your health in general?”"/>
    <hyperlink ref="A103" location="'Fig 89'!A1" display="Figure 89: “How many portions of fruit and vegetables do you eat per day?” By age group"/>
    <hyperlink ref="A104" location="'Tab 5'!A1" display="Table 5: “Which of the following describes you?” (Smoking habits)"/>
    <hyperlink ref="A105" location="'Fig 90'!A1" display="Figure 90: “Which of the following describes you?” (Smoking habits)"/>
    <hyperlink ref="A106" location="'Fig 91'!A1" display="Figure 91: “Which of the following describes you?” (Smoking habits) By underage individuals"/>
    <hyperlink ref="A107" location="'Fig 92'!A1" display="Figure 92: “Which of the following describes you?” (Smoking habits) By “As a household how difficult do you find it to cope financially?”"/>
    <hyperlink ref="A108" location="'Fig 93'!A1" display="Figure 93: “Please indicate the number of alcoholic drinks you have consumed in the last week” By gender (UK standard)"/>
    <hyperlink ref="A109" location="'Fig 94'!A1" display="Figure 94: “Please indicate the number of alcoholic drinks you have consumed in the last week” By gender and age group (UK standard)"/>
    <hyperlink ref="A110" location="'Fig 95'!A1" display="Figure 95: “Please indicate the number of alcoholic drinks you have consumed in the last week” By employment status (UK standard)"/>
    <hyperlink ref="A111" location="'Fig 96'!A1" display="Figure 96: “Please indicate the number of alcoholic drinks you have consumed in the last week” By gender (Isle of Man standard)"/>
    <hyperlink ref="A112" location="'Fig 97'!A1" display="Figure 97: “Please indicate the number of alcoholic drinks you have consumed in the last week” "/>
    <hyperlink ref="A113" location="'Fig 98'!A1" display="Figure 98: “Have you used any illegal drugs in the last year?”"/>
    <hyperlink ref="A114" location="'Tab 6'!A1" display="Table 6: Body Mass Index"/>
    <hyperlink ref="A115" location="'Fig 99'!A1" display="Figure 99: Body mass index"/>
    <hyperlink ref="A116" location="'Fig 100'!A1" display="Figure 100: Body mass index by age group"/>
    <hyperlink ref="A117" location="'Fig 101'!A1" display="Figure 101: “In a typical week, on how many days do you do moderate intensity sports, fitness or recreational activities?”"/>
    <hyperlink ref="A118" location="'Fig 102'!A1" display="Figure 102: “Do you attend regular dentist check-ups?” By “If not, why not?”"/>
    <hyperlink ref="A119" location="'Fig 103'!A1" display="Figure 103: “Please indicate how you feel about the following statements” By age group"/>
    <hyperlink ref="A120" location="'Fig 104'!A1" display="Figure 104: “Please indicate how you feel about the following statements” By marital status"/>
    <hyperlink ref="A122" location="'Fig 105'!A1" display="Figure 105: “As a household how difficult do you find it to cope financially?”"/>
    <hyperlink ref="A123" location="'Fig 106'!A1" display="Figure 106: “As a household how difficult do you find it to cope financially?” By “Do you have a physical or mental health condition or illness lasting or is expected to last 12 months or more?”"/>
    <hyperlink ref="A124" location="'Fig 107'!A1" display="Figure 107: “Does your family have difficulties paying for the following due to a shortage of money?”"/>
    <hyperlink ref="A125" location="'Fig 108'!A1" display="Figure 108: “Does your family have difficulties paying for the rent, mortgage or utility bills due to a shortage of money?” By tenure"/>
    <hyperlink ref="A126" location="'Fig 109'!A1" display="Figure 109: “Does your family have difficulties paying for unexpected expenses?” By JSNA quartile"/>
    <hyperlink ref="A127" location="'Fig 110'!A1" display="Figure 110: “Does your family have difficulties paying for holidays” By JSNA quartile"/>
    <hyperlink ref="A128" location="'Fig 111'!A1" display="Figure 111: “Does your family have difficulties paying for a car” By JSNA quartile"/>
    <hyperlink ref="A129" location="'Fig 112'!A1" display="Figure 112: “Looking back 12 months, how would you describe your household’s financial situation today?”"/>
    <hyperlink ref="A130" location="'Fig 113'!A1" display="Figure 113: “Looking back 12 months, how would you describe your household’s financial situation today?” By age group"/>
    <hyperlink ref="A131" location="'Fig 114'!A1" display="Figure 114: “Looking back 12 months, how would you describe your household’s financial situation today?” By marital status"/>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A1:F11"/>
  <sheetViews>
    <sheetView workbookViewId="0">
      <selection activeCell="B11" sqref="B11"/>
    </sheetView>
  </sheetViews>
  <sheetFormatPr defaultRowHeight="14.25" x14ac:dyDescent="0.2"/>
  <cols>
    <col min="1" max="1" width="9" style="21"/>
    <col min="2" max="2" width="23.125" style="21" bestFit="1" customWidth="1"/>
    <col min="3" max="16384" width="9" style="21"/>
  </cols>
  <sheetData>
    <row r="1" spans="1:6" x14ac:dyDescent="0.2">
      <c r="A1" s="20" t="s">
        <v>21</v>
      </c>
    </row>
    <row r="3" spans="1:6" x14ac:dyDescent="0.2">
      <c r="C3" s="21" t="s">
        <v>177</v>
      </c>
      <c r="D3" s="21" t="s">
        <v>178</v>
      </c>
      <c r="E3" s="21" t="s">
        <v>179</v>
      </c>
      <c r="F3" s="21" t="s">
        <v>143</v>
      </c>
    </row>
    <row r="4" spans="1:6" x14ac:dyDescent="0.2">
      <c r="B4" s="21" t="s">
        <v>180</v>
      </c>
      <c r="C4" s="22">
        <v>0.375</v>
      </c>
      <c r="D4" s="22">
        <v>0.29166666666666669</v>
      </c>
      <c r="E4" s="22">
        <v>0.33333333333333331</v>
      </c>
      <c r="F4" s="22">
        <v>1</v>
      </c>
    </row>
    <row r="5" spans="1:6" x14ac:dyDescent="0.2">
      <c r="B5" s="21" t="s">
        <v>181</v>
      </c>
      <c r="C5" s="22">
        <v>0.31707317073170732</v>
      </c>
      <c r="D5" s="22">
        <v>0.26829268292682928</v>
      </c>
      <c r="E5" s="22">
        <v>0.41463414634146339</v>
      </c>
      <c r="F5" s="22">
        <v>1</v>
      </c>
    </row>
    <row r="6" spans="1:6" x14ac:dyDescent="0.2">
      <c r="B6" s="21" t="s">
        <v>182</v>
      </c>
      <c r="C6" s="22">
        <v>0.52941176470588236</v>
      </c>
      <c r="D6" s="22">
        <v>0.17647058823529413</v>
      </c>
      <c r="E6" s="22">
        <v>0.29411764705882354</v>
      </c>
      <c r="F6" s="22">
        <v>1</v>
      </c>
    </row>
    <row r="7" spans="1:6" x14ac:dyDescent="0.2">
      <c r="B7" s="21" t="s">
        <v>183</v>
      </c>
      <c r="C7" s="22">
        <v>0.67924528301886788</v>
      </c>
      <c r="D7" s="22">
        <v>0.13207547169811321</v>
      </c>
      <c r="E7" s="22">
        <v>0.18867924528301888</v>
      </c>
      <c r="F7" s="22">
        <v>1</v>
      </c>
    </row>
    <row r="8" spans="1:6" x14ac:dyDescent="0.2">
      <c r="B8" s="21" t="s">
        <v>184</v>
      </c>
      <c r="C8" s="22">
        <v>0.69444444444444442</v>
      </c>
      <c r="D8" s="22">
        <v>0.19444444444444445</v>
      </c>
      <c r="E8" s="22">
        <v>0.1111111111111111</v>
      </c>
      <c r="F8" s="22">
        <v>1</v>
      </c>
    </row>
    <row r="9" spans="1:6" x14ac:dyDescent="0.2">
      <c r="B9" s="21" t="s">
        <v>185</v>
      </c>
      <c r="C9" s="22">
        <v>0.5641025641025641</v>
      </c>
      <c r="D9" s="22">
        <v>0.20512820512820512</v>
      </c>
      <c r="E9" s="22">
        <v>0.23076923076923078</v>
      </c>
      <c r="F9" s="22">
        <v>1</v>
      </c>
    </row>
    <row r="10" spans="1:6" ht="15" thickBot="1" x14ac:dyDescent="0.25"/>
    <row r="11" spans="1:6" ht="15" thickBot="1" x14ac:dyDescent="0.25">
      <c r="B11" s="23" t="s">
        <v>145</v>
      </c>
    </row>
  </sheetData>
  <hyperlinks>
    <hyperlink ref="B11" location="Contents!A1" display="Back to Contents"/>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8"/>
  <sheetViews>
    <sheetView workbookViewId="0">
      <selection activeCell="B8" sqref="B8"/>
    </sheetView>
  </sheetViews>
  <sheetFormatPr defaultRowHeight="14.25" x14ac:dyDescent="0.2"/>
  <cols>
    <col min="1" max="1" width="9" style="21"/>
    <col min="2" max="2" width="16.875" style="21" bestFit="1" customWidth="1"/>
    <col min="3" max="16384" width="9" style="21"/>
  </cols>
  <sheetData>
    <row r="1" spans="1:8" x14ac:dyDescent="0.2">
      <c r="A1" s="20" t="s">
        <v>110</v>
      </c>
    </row>
    <row r="3" spans="1:8" x14ac:dyDescent="0.2">
      <c r="C3" s="21" t="s">
        <v>455</v>
      </c>
      <c r="D3" s="21" t="s">
        <v>456</v>
      </c>
      <c r="E3" s="21" t="s">
        <v>457</v>
      </c>
      <c r="F3" s="21" t="s">
        <v>458</v>
      </c>
      <c r="G3" s="21" t="s">
        <v>459</v>
      </c>
      <c r="H3" s="21" t="s">
        <v>460</v>
      </c>
    </row>
    <row r="4" spans="1:8" x14ac:dyDescent="0.2">
      <c r="B4" s="21" t="s">
        <v>461</v>
      </c>
      <c r="C4" s="55">
        <v>5.07</v>
      </c>
      <c r="D4" s="55">
        <v>3.27</v>
      </c>
      <c r="E4" s="55">
        <v>4.1500000000000004</v>
      </c>
      <c r="F4" s="55">
        <v>5.36</v>
      </c>
      <c r="G4" s="55">
        <v>5.0599999999999996</v>
      </c>
      <c r="H4" s="55">
        <v>2.6</v>
      </c>
    </row>
    <row r="5" spans="1:8" x14ac:dyDescent="0.2">
      <c r="B5" s="21" t="s">
        <v>462</v>
      </c>
      <c r="C5" s="55">
        <v>3</v>
      </c>
      <c r="D5" s="55">
        <v>2</v>
      </c>
      <c r="E5" s="55">
        <v>2</v>
      </c>
      <c r="F5" s="55">
        <v>3</v>
      </c>
      <c r="G5" s="55">
        <v>4</v>
      </c>
      <c r="H5" s="55">
        <v>2</v>
      </c>
    </row>
    <row r="6" spans="1:8" x14ac:dyDescent="0.2">
      <c r="B6" s="21" t="s">
        <v>463</v>
      </c>
      <c r="C6" s="55">
        <v>2</v>
      </c>
      <c r="D6" s="55">
        <v>1</v>
      </c>
      <c r="E6" s="55">
        <v>2</v>
      </c>
      <c r="F6" s="55">
        <v>2</v>
      </c>
      <c r="G6" s="55">
        <v>2</v>
      </c>
      <c r="H6" s="55">
        <v>1</v>
      </c>
    </row>
    <row r="7" spans="1:8" ht="15" thickBot="1" x14ac:dyDescent="0.25"/>
    <row r="8" spans="1:8" ht="15" thickBot="1" x14ac:dyDescent="0.25">
      <c r="B8" s="23" t="s">
        <v>145</v>
      </c>
    </row>
  </sheetData>
  <hyperlinks>
    <hyperlink ref="B8" location="Contents!A1" display="Back to Contents"/>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11"/>
  <sheetViews>
    <sheetView workbookViewId="0">
      <selection activeCell="B11" sqref="B11"/>
    </sheetView>
  </sheetViews>
  <sheetFormatPr defaultRowHeight="14.25" x14ac:dyDescent="0.2"/>
  <cols>
    <col min="1" max="1" width="9" style="21"/>
    <col min="2" max="2" width="16.875" style="21" bestFit="1" customWidth="1"/>
    <col min="3" max="16384" width="9" style="21"/>
  </cols>
  <sheetData>
    <row r="1" spans="1:5" x14ac:dyDescent="0.2">
      <c r="A1" s="26" t="s">
        <v>111</v>
      </c>
    </row>
    <row r="3" spans="1:5" x14ac:dyDescent="0.2">
      <c r="C3" s="21" t="s">
        <v>172</v>
      </c>
      <c r="D3" s="21" t="s">
        <v>171</v>
      </c>
      <c r="E3" s="21" t="s">
        <v>143</v>
      </c>
    </row>
    <row r="4" spans="1:5" x14ac:dyDescent="0.2">
      <c r="B4" s="21" t="s">
        <v>154</v>
      </c>
      <c r="C4" s="22">
        <v>0.872</v>
      </c>
      <c r="D4" s="22">
        <v>0.128</v>
      </c>
      <c r="E4" s="22">
        <v>1</v>
      </c>
    </row>
    <row r="5" spans="1:5" x14ac:dyDescent="0.2">
      <c r="B5" s="21" t="s">
        <v>155</v>
      </c>
      <c r="C5" s="22">
        <v>0.94599999999999995</v>
      </c>
      <c r="D5" s="22">
        <v>5.3999999999999999E-2</v>
      </c>
      <c r="E5" s="22">
        <v>1</v>
      </c>
    </row>
    <row r="6" spans="1:5" x14ac:dyDescent="0.2">
      <c r="B6" s="21" t="s">
        <v>156</v>
      </c>
      <c r="C6" s="22">
        <v>0.97199999999999998</v>
      </c>
      <c r="D6" s="22">
        <v>2.8000000000000001E-2</v>
      </c>
      <c r="E6" s="22">
        <v>1</v>
      </c>
    </row>
    <row r="7" spans="1:5" x14ac:dyDescent="0.2">
      <c r="B7" s="21" t="s">
        <v>157</v>
      </c>
      <c r="C7" s="22">
        <v>0.98799999999999999</v>
      </c>
      <c r="D7" s="22">
        <v>1.2E-2</v>
      </c>
      <c r="E7" s="22">
        <v>1</v>
      </c>
    </row>
    <row r="8" spans="1:5" x14ac:dyDescent="0.2">
      <c r="B8" s="21" t="s">
        <v>158</v>
      </c>
      <c r="C8" s="22">
        <v>0.99099999999999999</v>
      </c>
      <c r="D8" s="22">
        <v>8.9999999999999993E-3</v>
      </c>
      <c r="E8" s="22">
        <v>1</v>
      </c>
    </row>
    <row r="9" spans="1:5" x14ac:dyDescent="0.2">
      <c r="B9" s="32" t="s">
        <v>143</v>
      </c>
      <c r="C9" s="22">
        <v>0.94599999999999995</v>
      </c>
      <c r="D9" s="22">
        <v>5.3999999999999999E-2</v>
      </c>
      <c r="E9" s="22">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1"/>
  <sheetViews>
    <sheetView workbookViewId="0">
      <selection activeCell="B11" sqref="B11"/>
    </sheetView>
  </sheetViews>
  <sheetFormatPr defaultRowHeight="14.25" x14ac:dyDescent="0.2"/>
  <cols>
    <col min="2" max="2" width="16.875" bestFit="1" customWidth="1"/>
  </cols>
  <sheetData>
    <row r="1" spans="1:4" x14ac:dyDescent="0.2">
      <c r="A1" s="20" t="s">
        <v>112</v>
      </c>
    </row>
    <row r="3" spans="1:4" x14ac:dyDescent="0.2">
      <c r="C3" t="s">
        <v>137</v>
      </c>
      <c r="D3" t="s">
        <v>147</v>
      </c>
    </row>
    <row r="4" spans="1:4" x14ac:dyDescent="0.2">
      <c r="B4" t="s">
        <v>464</v>
      </c>
      <c r="C4" s="30">
        <v>2.5000000000000001E-2</v>
      </c>
      <c r="D4" s="30">
        <v>0.01</v>
      </c>
    </row>
    <row r="5" spans="1:4" x14ac:dyDescent="0.2">
      <c r="B5" t="s">
        <v>465</v>
      </c>
      <c r="C5" s="30">
        <v>0.35200000000000004</v>
      </c>
      <c r="D5" s="30">
        <v>0.47</v>
      </c>
    </row>
    <row r="6" spans="1:4" x14ac:dyDescent="0.2">
      <c r="B6" t="s">
        <v>466</v>
      </c>
      <c r="C6" s="30">
        <v>0.34899999999999998</v>
      </c>
      <c r="D6" s="30">
        <v>0.37</v>
      </c>
    </row>
    <row r="7" spans="1:4" x14ac:dyDescent="0.2">
      <c r="B7" t="s">
        <v>467</v>
      </c>
      <c r="C7" s="30">
        <v>0.18</v>
      </c>
      <c r="D7" s="30">
        <v>0.1</v>
      </c>
    </row>
    <row r="8" spans="1:4" x14ac:dyDescent="0.2">
      <c r="B8" t="s">
        <v>468</v>
      </c>
      <c r="C8" s="30">
        <v>5.7999999999999996E-2</v>
      </c>
      <c r="D8" s="30">
        <v>0.02</v>
      </c>
    </row>
    <row r="9" spans="1:4" x14ac:dyDescent="0.2">
      <c r="B9" t="s">
        <v>469</v>
      </c>
      <c r="C9" s="30">
        <v>3.7000000000000005E-2</v>
      </c>
      <c r="D9" s="30">
        <v>0.02</v>
      </c>
    </row>
    <row r="10" spans="1:4" ht="15" thickBot="1" x14ac:dyDescent="0.25"/>
    <row r="11" spans="1:4" ht="15" thickBot="1" x14ac:dyDescent="0.25">
      <c r="B11" s="23" t="s">
        <v>145</v>
      </c>
    </row>
  </sheetData>
  <hyperlinks>
    <hyperlink ref="B11" location="Contents!A1" display="Back to Contents"/>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1"/>
  <sheetViews>
    <sheetView workbookViewId="0">
      <selection activeCell="B11" sqref="B11"/>
    </sheetView>
  </sheetViews>
  <sheetFormatPr defaultRowHeight="14.25" x14ac:dyDescent="0.2"/>
  <cols>
    <col min="2" max="2" width="16.875" bestFit="1" customWidth="1"/>
  </cols>
  <sheetData>
    <row r="1" spans="1:3" x14ac:dyDescent="0.2">
      <c r="A1" s="20" t="s">
        <v>113</v>
      </c>
    </row>
    <row r="3" spans="1:3" x14ac:dyDescent="0.2">
      <c r="B3" s="21"/>
      <c r="C3" s="21" t="s">
        <v>144</v>
      </c>
    </row>
    <row r="4" spans="1:3" x14ac:dyDescent="0.2">
      <c r="B4" s="21" t="s">
        <v>464</v>
      </c>
      <c r="C4" s="22">
        <v>2.5000000000000001E-2</v>
      </c>
    </row>
    <row r="5" spans="1:3" x14ac:dyDescent="0.2">
      <c r="B5" s="21" t="s">
        <v>465</v>
      </c>
      <c r="C5" s="22">
        <v>0.35200000000000004</v>
      </c>
    </row>
    <row r="6" spans="1:3" x14ac:dyDescent="0.2">
      <c r="B6" s="21" t="s">
        <v>466</v>
      </c>
      <c r="C6" s="22">
        <v>0.34899999999999998</v>
      </c>
    </row>
    <row r="7" spans="1:3" x14ac:dyDescent="0.2">
      <c r="B7" s="21" t="s">
        <v>467</v>
      </c>
      <c r="C7" s="22">
        <v>0.18</v>
      </c>
    </row>
    <row r="8" spans="1:3" x14ac:dyDescent="0.2">
      <c r="B8" s="21" t="s">
        <v>468</v>
      </c>
      <c r="C8" s="22">
        <v>5.7999999999999996E-2</v>
      </c>
    </row>
    <row r="9" spans="1:3" x14ac:dyDescent="0.2">
      <c r="B9" s="21" t="s">
        <v>469</v>
      </c>
      <c r="C9" s="22">
        <v>3.7000000000000005E-2</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12"/>
  <sheetViews>
    <sheetView workbookViewId="0">
      <selection activeCell="B12" sqref="B12"/>
    </sheetView>
  </sheetViews>
  <sheetFormatPr defaultRowHeight="14.25" x14ac:dyDescent="0.2"/>
  <cols>
    <col min="2" max="2" width="16.875" bestFit="1" customWidth="1"/>
  </cols>
  <sheetData>
    <row r="1" spans="1:8" x14ac:dyDescent="0.2">
      <c r="A1" s="20" t="s">
        <v>114</v>
      </c>
    </row>
    <row r="3" spans="1:8" x14ac:dyDescent="0.2">
      <c r="C3" t="s">
        <v>154</v>
      </c>
      <c r="D3" t="s">
        <v>155</v>
      </c>
      <c r="E3" t="s">
        <v>156</v>
      </c>
      <c r="F3" t="s">
        <v>157</v>
      </c>
      <c r="G3" t="s">
        <v>158</v>
      </c>
      <c r="H3" t="s">
        <v>143</v>
      </c>
    </row>
    <row r="4" spans="1:8" x14ac:dyDescent="0.2">
      <c r="B4" t="s">
        <v>464</v>
      </c>
      <c r="C4" s="30">
        <v>5.7000000000000002E-2</v>
      </c>
      <c r="D4" s="30">
        <v>6.0000000000000001E-3</v>
      </c>
      <c r="E4" s="30">
        <v>8.9999999999999993E-3</v>
      </c>
      <c r="F4" s="30">
        <v>6.0000000000000001E-3</v>
      </c>
      <c r="G4" s="30">
        <v>2.8000000000000001E-2</v>
      </c>
      <c r="H4" s="30">
        <v>2.5000000000000001E-2</v>
      </c>
    </row>
    <row r="5" spans="1:8" x14ac:dyDescent="0.2">
      <c r="B5" t="s">
        <v>465</v>
      </c>
      <c r="C5" s="30">
        <v>0.499</v>
      </c>
      <c r="D5" s="30">
        <v>0.32600000000000001</v>
      </c>
      <c r="E5" s="30">
        <v>0.28899999999999998</v>
      </c>
      <c r="F5" s="30">
        <v>0.27200000000000002</v>
      </c>
      <c r="G5" s="30">
        <v>0.30199999999999999</v>
      </c>
      <c r="H5" s="30">
        <v>0.35199999999999998</v>
      </c>
    </row>
    <row r="6" spans="1:8" x14ac:dyDescent="0.2">
      <c r="B6" t="s">
        <v>466</v>
      </c>
      <c r="C6" s="30">
        <v>0.251</v>
      </c>
      <c r="D6" s="30">
        <v>0.38</v>
      </c>
      <c r="E6" s="30">
        <v>0.40899999999999997</v>
      </c>
      <c r="F6" s="30">
        <v>0.39400000000000002</v>
      </c>
      <c r="G6" s="30">
        <v>0.36199999999999999</v>
      </c>
      <c r="H6" s="30">
        <v>0.34899999999999998</v>
      </c>
    </row>
    <row r="7" spans="1:8" x14ac:dyDescent="0.2">
      <c r="B7" t="s">
        <v>467</v>
      </c>
      <c r="C7" s="30">
        <v>0.13700000000000001</v>
      </c>
      <c r="D7" s="30">
        <v>0.17699999999999999</v>
      </c>
      <c r="E7" s="30">
        <v>0.189</v>
      </c>
      <c r="F7" s="30">
        <v>0.224</v>
      </c>
      <c r="G7" s="30">
        <v>0.19500000000000001</v>
      </c>
      <c r="H7" s="30">
        <v>0.18</v>
      </c>
    </row>
    <row r="8" spans="1:8" x14ac:dyDescent="0.2">
      <c r="B8" t="s">
        <v>468</v>
      </c>
      <c r="C8" s="30">
        <v>0.03</v>
      </c>
      <c r="D8" s="30">
        <v>7.4999999999999997E-2</v>
      </c>
      <c r="E8" s="30">
        <v>6.9000000000000006E-2</v>
      </c>
      <c r="F8" s="30">
        <v>6.0999999999999999E-2</v>
      </c>
      <c r="G8" s="30">
        <v>6.5000000000000002E-2</v>
      </c>
      <c r="H8" s="30">
        <v>5.7000000000000002E-2</v>
      </c>
    </row>
    <row r="9" spans="1:8" x14ac:dyDescent="0.2">
      <c r="B9" t="s">
        <v>469</v>
      </c>
      <c r="C9" s="30">
        <v>2.5000000000000001E-2</v>
      </c>
      <c r="D9" s="30">
        <v>3.5999999999999997E-2</v>
      </c>
      <c r="E9" s="30">
        <v>3.6999999999999998E-2</v>
      </c>
      <c r="F9" s="30">
        <v>4.2000000000000003E-2</v>
      </c>
      <c r="G9" s="30">
        <v>4.9000000000000002E-2</v>
      </c>
      <c r="H9" s="30">
        <v>3.6999999999999998E-2</v>
      </c>
    </row>
    <row r="10" spans="1:8" x14ac:dyDescent="0.2">
      <c r="C10" s="30">
        <v>1</v>
      </c>
      <c r="D10" s="30">
        <v>1</v>
      </c>
      <c r="E10" s="30">
        <v>1</v>
      </c>
      <c r="F10" s="30">
        <v>1</v>
      </c>
      <c r="G10" s="30">
        <v>1</v>
      </c>
      <c r="H10" s="30">
        <v>1</v>
      </c>
    </row>
    <row r="11" spans="1:8" ht="15" thickBot="1" x14ac:dyDescent="0.25"/>
    <row r="12" spans="1:8" ht="15" thickBot="1" x14ac:dyDescent="0.25">
      <c r="B12" s="23" t="s">
        <v>145</v>
      </c>
    </row>
  </sheetData>
  <hyperlinks>
    <hyperlink ref="B12" location="Contents!A1" display="Back to Contents"/>
  </hyperlinks>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1"/>
  <sheetViews>
    <sheetView workbookViewId="0">
      <selection activeCell="B11" sqref="B11"/>
    </sheetView>
  </sheetViews>
  <sheetFormatPr defaultRowHeight="14.25" x14ac:dyDescent="0.2"/>
  <cols>
    <col min="1" max="1" width="9" style="21"/>
    <col min="2" max="2" width="21.5" style="21" bestFit="1" customWidth="1"/>
    <col min="3" max="16384" width="9" style="21"/>
  </cols>
  <sheetData>
    <row r="1" spans="1:3" x14ac:dyDescent="0.2">
      <c r="A1" s="20" t="s">
        <v>115</v>
      </c>
    </row>
    <row r="3" spans="1:3" x14ac:dyDescent="0.2">
      <c r="C3" s="21" t="s">
        <v>196</v>
      </c>
    </row>
    <row r="4" spans="1:3" x14ac:dyDescent="0.2">
      <c r="B4" s="21" t="s">
        <v>387</v>
      </c>
      <c r="C4" s="22">
        <v>0.11699999999999999</v>
      </c>
    </row>
    <row r="5" spans="1:3" x14ac:dyDescent="0.2">
      <c r="B5" s="21" t="s">
        <v>470</v>
      </c>
      <c r="C5" s="22">
        <v>0.115</v>
      </c>
    </row>
    <row r="6" spans="1:3" x14ac:dyDescent="0.2">
      <c r="B6" s="21" t="s">
        <v>471</v>
      </c>
      <c r="C6" s="22">
        <v>0.27200000000000002</v>
      </c>
    </row>
    <row r="7" spans="1:3" x14ac:dyDescent="0.2">
      <c r="B7" s="21" t="s">
        <v>385</v>
      </c>
      <c r="C7" s="22">
        <v>0.15</v>
      </c>
    </row>
    <row r="8" spans="1:3" x14ac:dyDescent="0.2">
      <c r="B8" s="21" t="s">
        <v>472</v>
      </c>
      <c r="C8" s="22">
        <v>0.34600000000000003</v>
      </c>
    </row>
    <row r="9" spans="1:3" x14ac:dyDescent="0.2">
      <c r="B9" s="21" t="s">
        <v>143</v>
      </c>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0"/>
  <sheetViews>
    <sheetView workbookViewId="0">
      <selection activeCell="B10" sqref="B10"/>
    </sheetView>
  </sheetViews>
  <sheetFormatPr defaultRowHeight="14.25" x14ac:dyDescent="0.2"/>
  <cols>
    <col min="2" max="2" width="16.875" bestFit="1" customWidth="1"/>
  </cols>
  <sheetData>
    <row r="1" spans="1:3" x14ac:dyDescent="0.2">
      <c r="A1" s="20" t="s">
        <v>116</v>
      </c>
    </row>
    <row r="3" spans="1:3" x14ac:dyDescent="0.2">
      <c r="C3" t="s">
        <v>144</v>
      </c>
    </row>
    <row r="4" spans="1:3" x14ac:dyDescent="0.2">
      <c r="B4" t="s">
        <v>238</v>
      </c>
      <c r="C4" s="30">
        <v>0.33600000000000002</v>
      </c>
    </row>
    <row r="5" spans="1:3" x14ac:dyDescent="0.2">
      <c r="B5" t="s">
        <v>473</v>
      </c>
      <c r="C5" s="30">
        <v>0.22900000000000001</v>
      </c>
    </row>
    <row r="6" spans="1:3" x14ac:dyDescent="0.2">
      <c r="B6" t="s">
        <v>474</v>
      </c>
      <c r="C6" s="30">
        <v>0.28399999999999997</v>
      </c>
    </row>
    <row r="7" spans="1:3" x14ac:dyDescent="0.2">
      <c r="B7" t="s">
        <v>475</v>
      </c>
      <c r="C7" s="30">
        <v>0.10100000000000001</v>
      </c>
    </row>
    <row r="8" spans="1:3" x14ac:dyDescent="0.2">
      <c r="B8" t="s">
        <v>242</v>
      </c>
      <c r="C8" s="30">
        <v>0.27200000000000002</v>
      </c>
    </row>
    <row r="9" spans="1:3" ht="15" thickBot="1" x14ac:dyDescent="0.25"/>
    <row r="10" spans="1:3" ht="15" thickBot="1" x14ac:dyDescent="0.25">
      <c r="B10" s="23" t="s">
        <v>145</v>
      </c>
    </row>
  </sheetData>
  <hyperlinks>
    <hyperlink ref="B10" location="Contents!A1" display="Back to Contents"/>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1"/>
  <sheetViews>
    <sheetView workbookViewId="0">
      <selection activeCell="B11" sqref="B11"/>
    </sheetView>
  </sheetViews>
  <sheetFormatPr defaultRowHeight="14.25" x14ac:dyDescent="0.2"/>
  <cols>
    <col min="1" max="1" width="9" style="21"/>
    <col min="2" max="2" width="16.875" style="21" bestFit="1" customWidth="1"/>
    <col min="3" max="16384" width="9" style="21"/>
  </cols>
  <sheetData>
    <row r="1" spans="1:6" x14ac:dyDescent="0.2">
      <c r="A1" s="26" t="s">
        <v>117</v>
      </c>
    </row>
    <row r="3" spans="1:6" x14ac:dyDescent="0.2">
      <c r="C3" s="21" t="s">
        <v>476</v>
      </c>
      <c r="D3" s="21" t="s">
        <v>477</v>
      </c>
      <c r="E3" s="21" t="s">
        <v>478</v>
      </c>
      <c r="F3" s="21" t="s">
        <v>143</v>
      </c>
    </row>
    <row r="4" spans="1:6" x14ac:dyDescent="0.2">
      <c r="B4" s="25" t="s">
        <v>154</v>
      </c>
      <c r="C4" s="22">
        <v>1.7000000000000001E-2</v>
      </c>
      <c r="D4" s="22">
        <v>0.22600000000000001</v>
      </c>
      <c r="E4" s="22">
        <v>0.75700000000000001</v>
      </c>
      <c r="F4" s="22">
        <v>1</v>
      </c>
    </row>
    <row r="5" spans="1:6" x14ac:dyDescent="0.2">
      <c r="B5" s="25" t="s">
        <v>155</v>
      </c>
      <c r="C5" s="22">
        <v>1.4E-2</v>
      </c>
      <c r="D5" s="22">
        <v>0.307</v>
      </c>
      <c r="E5" s="22">
        <v>0.67900000000000005</v>
      </c>
      <c r="F5" s="22">
        <v>1</v>
      </c>
    </row>
    <row r="6" spans="1:6" x14ac:dyDescent="0.2">
      <c r="B6" s="21" t="s">
        <v>156</v>
      </c>
      <c r="C6" s="22">
        <v>1.2999999999999999E-2</v>
      </c>
      <c r="D6" s="22">
        <v>0.26200000000000001</v>
      </c>
      <c r="E6" s="22">
        <v>0.72499999999999998</v>
      </c>
      <c r="F6" s="22">
        <v>1</v>
      </c>
    </row>
    <row r="7" spans="1:6" x14ac:dyDescent="0.2">
      <c r="B7" s="21" t="s">
        <v>157</v>
      </c>
      <c r="C7" s="22">
        <v>3.3000000000000002E-2</v>
      </c>
      <c r="D7" s="22">
        <v>0.313</v>
      </c>
      <c r="E7" s="22">
        <v>0.65500000000000003</v>
      </c>
      <c r="F7" s="22">
        <v>1</v>
      </c>
    </row>
    <row r="8" spans="1:6" x14ac:dyDescent="0.2">
      <c r="B8" s="21" t="s">
        <v>158</v>
      </c>
      <c r="C8" s="22">
        <v>3.3000000000000002E-2</v>
      </c>
      <c r="D8" s="22">
        <v>0.439</v>
      </c>
      <c r="E8" s="22">
        <v>0.52800000000000002</v>
      </c>
      <c r="F8" s="22">
        <v>1</v>
      </c>
    </row>
    <row r="9" spans="1:6" x14ac:dyDescent="0.2">
      <c r="B9" s="21" t="s">
        <v>143</v>
      </c>
      <c r="C9" s="22">
        <v>2.1999999999999999E-2</v>
      </c>
      <c r="D9" s="22">
        <v>0.30499999999999999</v>
      </c>
      <c r="E9" s="22">
        <v>0.67300000000000004</v>
      </c>
      <c r="F9" s="22">
        <v>1</v>
      </c>
    </row>
    <row r="10" spans="1:6" ht="15" thickBot="1" x14ac:dyDescent="0.25"/>
    <row r="11" spans="1:6" ht="15" thickBot="1" x14ac:dyDescent="0.25">
      <c r="B11" s="23" t="s">
        <v>145</v>
      </c>
    </row>
  </sheetData>
  <hyperlinks>
    <hyperlink ref="B11" location="Contents!A1" display="Back to Contents"/>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2"/>
  <sheetViews>
    <sheetView workbookViewId="0">
      <selection activeCell="B12" sqref="B12"/>
    </sheetView>
  </sheetViews>
  <sheetFormatPr defaultRowHeight="14.25" x14ac:dyDescent="0.2"/>
  <cols>
    <col min="1" max="1" width="9" style="21"/>
    <col min="2" max="2" width="19.625" style="21" bestFit="1" customWidth="1"/>
    <col min="3" max="16384" width="9" style="21"/>
  </cols>
  <sheetData>
    <row r="1" spans="1:6" x14ac:dyDescent="0.2">
      <c r="A1" s="20" t="s">
        <v>118</v>
      </c>
    </row>
    <row r="3" spans="1:6" x14ac:dyDescent="0.2">
      <c r="C3" s="21" t="s">
        <v>476</v>
      </c>
      <c r="D3" s="21" t="s">
        <v>477</v>
      </c>
      <c r="E3" s="21" t="s">
        <v>478</v>
      </c>
      <c r="F3" s="21" t="s">
        <v>143</v>
      </c>
    </row>
    <row r="4" spans="1:6" x14ac:dyDescent="0.2">
      <c r="B4" s="21" t="s">
        <v>148</v>
      </c>
      <c r="C4" s="22">
        <v>2.1000000000000001E-2</v>
      </c>
      <c r="D4" s="22">
        <v>0.22700000000000001</v>
      </c>
      <c r="E4" s="22">
        <v>0.752</v>
      </c>
      <c r="F4" s="22">
        <v>1</v>
      </c>
    </row>
    <row r="5" spans="1:6" x14ac:dyDescent="0.2">
      <c r="B5" s="21" t="s">
        <v>149</v>
      </c>
      <c r="C5" s="22">
        <v>2.1000000000000001E-2</v>
      </c>
      <c r="D5" s="22">
        <v>0.25800000000000001</v>
      </c>
      <c r="E5" s="22">
        <v>0.72199999999999998</v>
      </c>
      <c r="F5" s="22">
        <v>1</v>
      </c>
    </row>
    <row r="6" spans="1:6" x14ac:dyDescent="0.2">
      <c r="B6" s="21" t="s">
        <v>150</v>
      </c>
      <c r="C6" s="22">
        <v>2.1000000000000001E-2</v>
      </c>
      <c r="D6" s="22">
        <v>0.33600000000000002</v>
      </c>
      <c r="E6" s="22">
        <v>0.64300000000000002</v>
      </c>
      <c r="F6" s="22">
        <v>1</v>
      </c>
    </row>
    <row r="7" spans="1:6" x14ac:dyDescent="0.2">
      <c r="B7" s="21" t="s">
        <v>151</v>
      </c>
      <c r="C7" s="22">
        <v>0.02</v>
      </c>
      <c r="D7" s="22">
        <v>0.216</v>
      </c>
      <c r="E7" s="22">
        <v>0.76500000000000001</v>
      </c>
      <c r="F7" s="22">
        <v>1</v>
      </c>
    </row>
    <row r="8" spans="1:6" x14ac:dyDescent="0.2">
      <c r="B8" s="21" t="s">
        <v>152</v>
      </c>
      <c r="C8" s="22">
        <v>2.9000000000000001E-2</v>
      </c>
      <c r="D8" s="22">
        <v>0.32400000000000001</v>
      </c>
      <c r="E8" s="22">
        <v>0.64700000000000002</v>
      </c>
      <c r="F8" s="22">
        <v>1</v>
      </c>
    </row>
    <row r="9" spans="1:6" x14ac:dyDescent="0.2">
      <c r="B9" s="21" t="s">
        <v>153</v>
      </c>
      <c r="C9" s="22">
        <v>2.4E-2</v>
      </c>
      <c r="D9" s="22">
        <v>0.5</v>
      </c>
      <c r="E9" s="22">
        <v>0.47599999999999998</v>
      </c>
      <c r="F9" s="22">
        <v>1</v>
      </c>
    </row>
    <row r="10" spans="1:6" x14ac:dyDescent="0.2">
      <c r="B10" s="21" t="s">
        <v>143</v>
      </c>
      <c r="C10" s="22">
        <v>2.1999999999999999E-2</v>
      </c>
      <c r="D10" s="22">
        <v>0.30499999999999999</v>
      </c>
      <c r="E10" s="22">
        <v>0.67300000000000004</v>
      </c>
      <c r="F10" s="22">
        <v>1</v>
      </c>
    </row>
    <row r="11" spans="1:6" ht="15" thickBot="1" x14ac:dyDescent="0.25"/>
    <row r="12" spans="1:6" ht="15" thickBot="1" x14ac:dyDescent="0.25">
      <c r="B12" s="23" t="s">
        <v>145</v>
      </c>
    </row>
  </sheetData>
  <hyperlinks>
    <hyperlink ref="B12" location="Contents!A1" display="Back to Contents"/>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C11"/>
  <sheetViews>
    <sheetView workbookViewId="0">
      <selection activeCell="B11" sqref="B11"/>
    </sheetView>
  </sheetViews>
  <sheetFormatPr defaultRowHeight="14.25" x14ac:dyDescent="0.2"/>
  <cols>
    <col min="2" max="2" width="20" bestFit="1" customWidth="1"/>
  </cols>
  <sheetData>
    <row r="1" spans="1:3" x14ac:dyDescent="0.2">
      <c r="A1" s="20" t="s">
        <v>119</v>
      </c>
    </row>
    <row r="3" spans="1:3" x14ac:dyDescent="0.2">
      <c r="B3" s="21"/>
      <c r="C3" s="21" t="s">
        <v>144</v>
      </c>
    </row>
    <row r="4" spans="1:3" x14ac:dyDescent="0.2">
      <c r="B4" s="21" t="s">
        <v>325</v>
      </c>
      <c r="C4" s="22">
        <v>0.13300000000000001</v>
      </c>
    </row>
    <row r="5" spans="1:3" x14ac:dyDescent="0.2">
      <c r="B5" s="21" t="s">
        <v>326</v>
      </c>
      <c r="C5" s="22">
        <v>0.28999999999999998</v>
      </c>
    </row>
    <row r="6" spans="1:3" x14ac:dyDescent="0.2">
      <c r="B6" s="21" t="s">
        <v>442</v>
      </c>
      <c r="C6" s="22">
        <v>0.375</v>
      </c>
    </row>
    <row r="7" spans="1:3" x14ac:dyDescent="0.2">
      <c r="B7" s="21" t="s">
        <v>328</v>
      </c>
      <c r="C7" s="22">
        <v>0.17600000000000002</v>
      </c>
    </row>
    <row r="8" spans="1:3" x14ac:dyDescent="0.2">
      <c r="B8" s="21" t="s">
        <v>329</v>
      </c>
      <c r="C8" s="22">
        <v>2.6000000000000002E-2</v>
      </c>
    </row>
    <row r="9" spans="1:3" x14ac:dyDescent="0.2">
      <c r="B9" s="21" t="s">
        <v>143</v>
      </c>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59999389629810485"/>
  </sheetPr>
  <dimension ref="A1:C10"/>
  <sheetViews>
    <sheetView workbookViewId="0">
      <selection activeCell="B10" sqref="B10"/>
    </sheetView>
  </sheetViews>
  <sheetFormatPr defaultRowHeight="14.25" x14ac:dyDescent="0.2"/>
  <cols>
    <col min="2" max="2" width="16.875" bestFit="1" customWidth="1"/>
  </cols>
  <sheetData>
    <row r="1" spans="1:3" x14ac:dyDescent="0.2">
      <c r="A1" s="20" t="s">
        <v>22</v>
      </c>
    </row>
    <row r="3" spans="1:3" x14ac:dyDescent="0.2">
      <c r="B3" s="21"/>
      <c r="C3" s="21" t="s">
        <v>144</v>
      </c>
    </row>
    <row r="4" spans="1:3" x14ac:dyDescent="0.2">
      <c r="B4" s="21" t="s">
        <v>186</v>
      </c>
      <c r="C4" s="22">
        <v>0.68700000000000006</v>
      </c>
    </row>
    <row r="5" spans="1:3" x14ac:dyDescent="0.2">
      <c r="B5" s="21" t="s">
        <v>187</v>
      </c>
      <c r="C5" s="22">
        <v>0.254</v>
      </c>
    </row>
    <row r="6" spans="1:3" x14ac:dyDescent="0.2">
      <c r="B6" s="21" t="s">
        <v>188</v>
      </c>
      <c r="C6" s="22">
        <v>0.21199999999999999</v>
      </c>
    </row>
    <row r="7" spans="1:3" x14ac:dyDescent="0.2">
      <c r="B7" s="21" t="s">
        <v>189</v>
      </c>
      <c r="C7" s="22">
        <v>9.1999999999999998E-2</v>
      </c>
    </row>
    <row r="8" spans="1:3" x14ac:dyDescent="0.2">
      <c r="B8" s="21" t="s">
        <v>190</v>
      </c>
      <c r="C8" s="22">
        <v>0.19900000000000001</v>
      </c>
    </row>
    <row r="9" spans="1:3" ht="15" thickBot="1" x14ac:dyDescent="0.25"/>
    <row r="10" spans="1:3" ht="15" thickBot="1" x14ac:dyDescent="0.25">
      <c r="B10" s="23" t="s">
        <v>145</v>
      </c>
    </row>
  </sheetData>
  <hyperlinks>
    <hyperlink ref="B10" location="Contents!A1" display="Back to Contents"/>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E11"/>
  <sheetViews>
    <sheetView workbookViewId="0">
      <selection activeCell="B11" sqref="B11"/>
    </sheetView>
  </sheetViews>
  <sheetFormatPr defaultRowHeight="14.25" x14ac:dyDescent="0.2"/>
  <cols>
    <col min="2" max="2" width="21.375" bestFit="1" customWidth="1"/>
  </cols>
  <sheetData>
    <row r="1" spans="1:5" x14ac:dyDescent="0.2">
      <c r="A1" s="20" t="s">
        <v>120</v>
      </c>
    </row>
    <row r="2" spans="1:5" x14ac:dyDescent="0.2">
      <c r="B2" s="21"/>
      <c r="C2" s="21"/>
      <c r="D2" s="21"/>
      <c r="E2" s="21"/>
    </row>
    <row r="3" spans="1:5" x14ac:dyDescent="0.2">
      <c r="B3" s="21"/>
      <c r="C3" s="21" t="s">
        <v>335</v>
      </c>
      <c r="D3" s="21" t="s">
        <v>336</v>
      </c>
      <c r="E3" s="21" t="s">
        <v>143</v>
      </c>
    </row>
    <row r="4" spans="1:5" x14ac:dyDescent="0.2">
      <c r="B4" s="21" t="s">
        <v>325</v>
      </c>
      <c r="C4" s="22">
        <v>0.14099999999999999</v>
      </c>
      <c r="D4" s="22">
        <v>0.11</v>
      </c>
      <c r="E4" s="22">
        <v>0.13300000000000001</v>
      </c>
    </row>
    <row r="5" spans="1:5" x14ac:dyDescent="0.2">
      <c r="B5" s="21" t="s">
        <v>326</v>
      </c>
      <c r="C5" s="22">
        <v>0.315</v>
      </c>
      <c r="D5" s="22">
        <v>0.217</v>
      </c>
      <c r="E5" s="22">
        <v>0.28999999999999998</v>
      </c>
    </row>
    <row r="6" spans="1:5" x14ac:dyDescent="0.2">
      <c r="B6" s="21" t="s">
        <v>327</v>
      </c>
      <c r="C6" s="22">
        <v>0.36899999999999999</v>
      </c>
      <c r="D6" s="22">
        <v>0.39300000000000002</v>
      </c>
      <c r="E6" s="22">
        <v>0.375</v>
      </c>
    </row>
    <row r="7" spans="1:5" x14ac:dyDescent="0.2">
      <c r="B7" s="21" t="s">
        <v>328</v>
      </c>
      <c r="C7" s="22">
        <v>0.152</v>
      </c>
      <c r="D7" s="22">
        <v>0.24399999999999999</v>
      </c>
      <c r="E7" s="22">
        <v>0.17599999999999999</v>
      </c>
    </row>
    <row r="8" spans="1:5" x14ac:dyDescent="0.2">
      <c r="B8" s="21" t="s">
        <v>329</v>
      </c>
      <c r="C8" s="22">
        <v>2.3E-2</v>
      </c>
      <c r="D8" s="22">
        <v>3.5000000000000003E-2</v>
      </c>
      <c r="E8" s="22">
        <v>2.5999999999999999E-2</v>
      </c>
    </row>
    <row r="9" spans="1:5" x14ac:dyDescent="0.2">
      <c r="B9" s="21"/>
      <c r="C9" s="22">
        <v>1</v>
      </c>
      <c r="D9" s="22">
        <v>1</v>
      </c>
      <c r="E9" s="22">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K9"/>
  <sheetViews>
    <sheetView workbookViewId="0">
      <selection activeCell="B9" sqref="B9"/>
    </sheetView>
  </sheetViews>
  <sheetFormatPr defaultRowHeight="14.25" x14ac:dyDescent="0.2"/>
  <cols>
    <col min="1" max="1" width="9" style="21"/>
    <col min="2" max="2" width="18" style="21" bestFit="1" customWidth="1"/>
    <col min="3" max="16384" width="9" style="21"/>
  </cols>
  <sheetData>
    <row r="1" spans="1:11" x14ac:dyDescent="0.2">
      <c r="A1" s="20" t="s">
        <v>121</v>
      </c>
    </row>
    <row r="3" spans="1:11" x14ac:dyDescent="0.2">
      <c r="C3" s="21" t="s">
        <v>479</v>
      </c>
      <c r="D3" s="21" t="s">
        <v>480</v>
      </c>
      <c r="E3" s="21" t="s">
        <v>481</v>
      </c>
      <c r="F3" s="21" t="s">
        <v>482</v>
      </c>
      <c r="G3" s="21" t="s">
        <v>483</v>
      </c>
      <c r="H3" s="21" t="s">
        <v>484</v>
      </c>
      <c r="I3" s="21" t="s">
        <v>485</v>
      </c>
      <c r="J3" s="21" t="s">
        <v>486</v>
      </c>
      <c r="K3" s="21" t="s">
        <v>487</v>
      </c>
    </row>
    <row r="4" spans="1:11" x14ac:dyDescent="0.2">
      <c r="B4" s="21" t="s">
        <v>171</v>
      </c>
      <c r="C4" s="22">
        <v>6.3E-2</v>
      </c>
      <c r="D4" s="22">
        <v>0.114</v>
      </c>
      <c r="E4" s="22">
        <v>0.2</v>
      </c>
      <c r="F4" s="22">
        <v>6.0999999999999999E-2</v>
      </c>
      <c r="G4" s="22">
        <v>0.24399999999999999</v>
      </c>
      <c r="H4" s="22">
        <v>7.0999999999999994E-2</v>
      </c>
      <c r="I4" s="22">
        <v>6.5000000000000002E-2</v>
      </c>
      <c r="J4" s="22">
        <v>0.129</v>
      </c>
      <c r="K4" s="22">
        <v>7.8E-2</v>
      </c>
    </row>
    <row r="5" spans="1:11" x14ac:dyDescent="0.2">
      <c r="B5" s="21" t="s">
        <v>172</v>
      </c>
      <c r="C5" s="22">
        <v>0.78599999999999992</v>
      </c>
      <c r="D5" s="22">
        <v>0.7390000000000001</v>
      </c>
      <c r="E5" s="22">
        <v>0.501</v>
      </c>
      <c r="F5" s="22">
        <v>0.84499999999999997</v>
      </c>
      <c r="G5" s="22">
        <v>0.47899999999999998</v>
      </c>
      <c r="H5" s="22">
        <v>0.85099999999999998</v>
      </c>
      <c r="I5" s="22">
        <v>0.878</v>
      </c>
      <c r="J5" s="22">
        <v>0.70400000000000007</v>
      </c>
      <c r="K5" s="22">
        <v>0.84699999999999998</v>
      </c>
    </row>
    <row r="6" spans="1:11" x14ac:dyDescent="0.2">
      <c r="B6" s="21" t="s">
        <v>488</v>
      </c>
      <c r="C6" s="22">
        <v>0.115</v>
      </c>
      <c r="D6" s="22">
        <v>0.13400000000000001</v>
      </c>
      <c r="E6" s="22">
        <v>0.28399999999999997</v>
      </c>
      <c r="F6" s="22">
        <v>6.8000000000000005E-2</v>
      </c>
      <c r="G6" s="22">
        <v>0.24100000000000002</v>
      </c>
      <c r="H6" s="22">
        <v>3.4000000000000002E-2</v>
      </c>
      <c r="I6" s="22">
        <v>0.03</v>
      </c>
      <c r="J6" s="22">
        <v>0.11599999999999999</v>
      </c>
      <c r="K6" s="22">
        <v>5.2000000000000005E-2</v>
      </c>
    </row>
    <row r="7" spans="1:11" x14ac:dyDescent="0.2">
      <c r="B7" s="21" t="s">
        <v>489</v>
      </c>
      <c r="C7" s="22">
        <v>3.6000000000000004E-2</v>
      </c>
      <c r="D7" s="22">
        <v>1.3000000000000001E-2</v>
      </c>
      <c r="E7" s="22">
        <v>1.3999999999999999E-2</v>
      </c>
      <c r="F7" s="22">
        <v>2.6000000000000002E-2</v>
      </c>
      <c r="G7" s="22">
        <v>3.6000000000000004E-2</v>
      </c>
      <c r="H7" s="22">
        <v>4.4000000000000004E-2</v>
      </c>
      <c r="I7" s="22">
        <v>2.7999999999999997E-2</v>
      </c>
      <c r="J7" s="22">
        <v>5.0999999999999997E-2</v>
      </c>
      <c r="K7" s="22">
        <v>2.3E-2</v>
      </c>
    </row>
    <row r="8" spans="1:11" ht="15" thickBot="1" x14ac:dyDescent="0.25"/>
    <row r="9" spans="1:11" ht="15" thickBot="1" x14ac:dyDescent="0.25">
      <c r="B9" s="23" t="s">
        <v>145</v>
      </c>
    </row>
  </sheetData>
  <hyperlinks>
    <hyperlink ref="B9" location="Contents!A1" display="Back to Contents"/>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G10"/>
  <sheetViews>
    <sheetView workbookViewId="0">
      <selection activeCell="B10" sqref="B10"/>
    </sheetView>
  </sheetViews>
  <sheetFormatPr defaultRowHeight="14.25" x14ac:dyDescent="0.2"/>
  <cols>
    <col min="1" max="1" width="9" style="32"/>
    <col min="2" max="2" width="37.375" style="32" bestFit="1" customWidth="1"/>
    <col min="3" max="16384" width="9" style="32"/>
  </cols>
  <sheetData>
    <row r="1" spans="1:7" x14ac:dyDescent="0.2">
      <c r="A1" s="20" t="s">
        <v>122</v>
      </c>
    </row>
    <row r="3" spans="1:7" x14ac:dyDescent="0.2">
      <c r="B3" s="21"/>
      <c r="C3" s="21" t="s">
        <v>171</v>
      </c>
      <c r="D3" s="21" t="s">
        <v>172</v>
      </c>
      <c r="E3" s="21" t="s">
        <v>488</v>
      </c>
      <c r="F3" s="21" t="s">
        <v>489</v>
      </c>
      <c r="G3" s="21" t="s">
        <v>143</v>
      </c>
    </row>
    <row r="4" spans="1:7" x14ac:dyDescent="0.2">
      <c r="B4" s="21" t="s">
        <v>163</v>
      </c>
      <c r="C4" s="22">
        <v>4.1000000000000002E-2</v>
      </c>
      <c r="D4" s="22">
        <v>0.85</v>
      </c>
      <c r="E4" s="22">
        <v>0.1</v>
      </c>
      <c r="F4" s="22">
        <v>8.0000000000000002E-3</v>
      </c>
      <c r="G4" s="22">
        <v>1</v>
      </c>
    </row>
    <row r="5" spans="1:7" x14ac:dyDescent="0.2">
      <c r="B5" s="21" t="s">
        <v>164</v>
      </c>
      <c r="C5" s="22">
        <v>3.5999999999999997E-2</v>
      </c>
      <c r="D5" s="22">
        <v>0.78800000000000003</v>
      </c>
      <c r="E5" s="22">
        <v>8.4000000000000005E-2</v>
      </c>
      <c r="F5" s="22">
        <v>9.1999999999999998E-2</v>
      </c>
      <c r="G5" s="22">
        <v>1</v>
      </c>
    </row>
    <row r="6" spans="1:7" x14ac:dyDescent="0.2">
      <c r="B6" s="21" t="s">
        <v>165</v>
      </c>
      <c r="C6" s="22">
        <v>0.14799999999999999</v>
      </c>
      <c r="D6" s="22">
        <v>0.68799999999999994</v>
      </c>
      <c r="E6" s="22">
        <v>0.16200000000000001</v>
      </c>
      <c r="F6" s="22">
        <v>3.0000000000000001E-3</v>
      </c>
      <c r="G6" s="22">
        <v>1</v>
      </c>
    </row>
    <row r="7" spans="1:7" x14ac:dyDescent="0.2">
      <c r="B7" s="21" t="s">
        <v>166</v>
      </c>
      <c r="C7" s="22">
        <v>0.10100000000000001</v>
      </c>
      <c r="D7" s="22">
        <v>0.68100000000000005</v>
      </c>
      <c r="E7" s="22">
        <v>0.218</v>
      </c>
      <c r="F7" s="22">
        <v>0</v>
      </c>
      <c r="G7" s="22">
        <v>1</v>
      </c>
    </row>
    <row r="8" spans="1:7" x14ac:dyDescent="0.2">
      <c r="B8" s="21" t="s">
        <v>143</v>
      </c>
      <c r="C8" s="22">
        <v>6.3E-2</v>
      </c>
      <c r="D8" s="22">
        <v>0.78700000000000003</v>
      </c>
      <c r="E8" s="22">
        <v>0.115</v>
      </c>
      <c r="F8" s="22">
        <v>3.5000000000000003E-2</v>
      </c>
      <c r="G8" s="22">
        <v>1</v>
      </c>
    </row>
    <row r="9" spans="1:7" ht="15" thickBot="1" x14ac:dyDescent="0.25"/>
    <row r="10" spans="1:7" ht="15" thickBot="1" x14ac:dyDescent="0.25">
      <c r="B10" s="23" t="s">
        <v>145</v>
      </c>
    </row>
  </sheetData>
  <hyperlinks>
    <hyperlink ref="B10" location="Contents!A1" display="Back to Contents"/>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G10"/>
  <sheetViews>
    <sheetView workbookViewId="0">
      <selection activeCell="B10" sqref="B10"/>
    </sheetView>
  </sheetViews>
  <sheetFormatPr defaultRowHeight="14.25" x14ac:dyDescent="0.2"/>
  <cols>
    <col min="1" max="1" width="9" style="21"/>
    <col min="2" max="2" width="16.875" style="21" bestFit="1" customWidth="1"/>
    <col min="3" max="16384" width="9" style="21"/>
  </cols>
  <sheetData>
    <row r="1" spans="1:7" x14ac:dyDescent="0.2">
      <c r="A1" s="20" t="s">
        <v>123</v>
      </c>
    </row>
    <row r="3" spans="1:7" x14ac:dyDescent="0.2">
      <c r="C3" s="21" t="s">
        <v>171</v>
      </c>
      <c r="D3" s="21" t="s">
        <v>172</v>
      </c>
      <c r="E3" s="21" t="s">
        <v>488</v>
      </c>
      <c r="F3" s="21" t="s">
        <v>489</v>
      </c>
      <c r="G3" s="21" t="s">
        <v>143</v>
      </c>
    </row>
    <row r="4" spans="1:7" x14ac:dyDescent="0.2">
      <c r="B4" s="21" t="s">
        <v>199</v>
      </c>
      <c r="C4" s="22">
        <v>0.24299999999999999</v>
      </c>
      <c r="D4" s="22">
        <v>0.46200000000000002</v>
      </c>
      <c r="E4" s="22">
        <v>0.28199999999999997</v>
      </c>
      <c r="F4" s="22">
        <v>1.2999999999999999E-2</v>
      </c>
      <c r="G4" s="22">
        <v>1</v>
      </c>
    </row>
    <row r="5" spans="1:7" x14ac:dyDescent="0.2">
      <c r="B5" s="21" t="s">
        <v>200</v>
      </c>
      <c r="C5" s="22">
        <v>0.21</v>
      </c>
      <c r="D5" s="22">
        <v>0.497</v>
      </c>
      <c r="E5" s="22">
        <v>0.27900000000000003</v>
      </c>
      <c r="F5" s="22">
        <v>1.4E-2</v>
      </c>
      <c r="G5" s="22">
        <v>1</v>
      </c>
    </row>
    <row r="6" spans="1:7" x14ac:dyDescent="0.2">
      <c r="B6" s="21" t="s">
        <v>201</v>
      </c>
      <c r="C6" s="22">
        <v>0.17399999999999999</v>
      </c>
      <c r="D6" s="22">
        <v>0.51500000000000001</v>
      </c>
      <c r="E6" s="22">
        <v>0.30099999999999999</v>
      </c>
      <c r="F6" s="22">
        <v>0.01</v>
      </c>
      <c r="G6" s="22">
        <v>1</v>
      </c>
    </row>
    <row r="7" spans="1:7" x14ac:dyDescent="0.2">
      <c r="B7" s="21" t="s">
        <v>202</v>
      </c>
      <c r="C7" s="22">
        <v>0.14699999999999999</v>
      </c>
      <c r="D7" s="22">
        <v>0.57799999999999996</v>
      </c>
      <c r="E7" s="22">
        <v>0.251</v>
      </c>
      <c r="F7" s="22">
        <v>2.4E-2</v>
      </c>
      <c r="G7" s="22">
        <v>1</v>
      </c>
    </row>
    <row r="8" spans="1:7" x14ac:dyDescent="0.2">
      <c r="C8" s="22">
        <v>0.2</v>
      </c>
      <c r="D8" s="22">
        <v>0.501</v>
      </c>
      <c r="E8" s="22">
        <v>0.28399999999999997</v>
      </c>
      <c r="F8" s="22">
        <v>1.4E-2</v>
      </c>
      <c r="G8" s="22">
        <v>1</v>
      </c>
    </row>
    <row r="9" spans="1:7" ht="15" thickBot="1" x14ac:dyDescent="0.25"/>
    <row r="10" spans="1:7" ht="15" thickBot="1" x14ac:dyDescent="0.25">
      <c r="B10" s="23" t="s">
        <v>145</v>
      </c>
    </row>
  </sheetData>
  <hyperlinks>
    <hyperlink ref="B10" location="Contents!A1" display="Back to Contents"/>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G10"/>
  <sheetViews>
    <sheetView workbookViewId="0">
      <selection activeCell="B10" sqref="B10"/>
    </sheetView>
  </sheetViews>
  <sheetFormatPr defaultRowHeight="14.25" x14ac:dyDescent="0.2"/>
  <cols>
    <col min="2" max="2" width="16.875" bestFit="1" customWidth="1"/>
  </cols>
  <sheetData>
    <row r="1" spans="1:7" x14ac:dyDescent="0.2">
      <c r="A1" s="20" t="s">
        <v>124</v>
      </c>
    </row>
    <row r="3" spans="1:7" x14ac:dyDescent="0.2">
      <c r="B3" s="21"/>
      <c r="C3" s="21" t="s">
        <v>171</v>
      </c>
      <c r="D3" s="21" t="s">
        <v>172</v>
      </c>
      <c r="E3" s="21" t="s">
        <v>488</v>
      </c>
      <c r="F3" s="21" t="s">
        <v>489</v>
      </c>
      <c r="G3" s="21" t="s">
        <v>143</v>
      </c>
    </row>
    <row r="4" spans="1:7" x14ac:dyDescent="0.2">
      <c r="B4" s="21" t="s">
        <v>199</v>
      </c>
      <c r="C4" s="22">
        <v>0.30599999999999999</v>
      </c>
      <c r="D4" s="22">
        <v>0.43099999999999999</v>
      </c>
      <c r="E4" s="22">
        <v>0.23300000000000001</v>
      </c>
      <c r="F4" s="22">
        <v>0.03</v>
      </c>
      <c r="G4" s="22">
        <v>1</v>
      </c>
    </row>
    <row r="5" spans="1:7" x14ac:dyDescent="0.2">
      <c r="B5" s="21" t="s">
        <v>200</v>
      </c>
      <c r="C5" s="22">
        <v>0.23699999999999999</v>
      </c>
      <c r="D5" s="22">
        <v>0.497</v>
      </c>
      <c r="E5" s="22">
        <v>0.22600000000000001</v>
      </c>
      <c r="F5" s="22">
        <v>0.04</v>
      </c>
      <c r="G5" s="22">
        <v>1</v>
      </c>
    </row>
    <row r="6" spans="1:7" x14ac:dyDescent="0.2">
      <c r="B6" s="21" t="s">
        <v>201</v>
      </c>
      <c r="C6" s="22">
        <v>0.224</v>
      </c>
      <c r="D6" s="22">
        <v>0.48199999999999998</v>
      </c>
      <c r="E6" s="22">
        <v>0.26</v>
      </c>
      <c r="F6" s="22">
        <v>3.4000000000000002E-2</v>
      </c>
      <c r="G6" s="22">
        <v>1</v>
      </c>
    </row>
    <row r="7" spans="1:7" x14ac:dyDescent="0.2">
      <c r="B7" s="21" t="s">
        <v>202</v>
      </c>
      <c r="C7" s="22">
        <v>0.19400000000000001</v>
      </c>
      <c r="D7" s="22">
        <v>0.54</v>
      </c>
      <c r="E7" s="22">
        <v>0.22600000000000001</v>
      </c>
      <c r="F7" s="22">
        <v>0.04</v>
      </c>
      <c r="G7" s="22">
        <v>1</v>
      </c>
    </row>
    <row r="8" spans="1:7" x14ac:dyDescent="0.2">
      <c r="B8" s="21"/>
      <c r="C8" s="22">
        <v>0.24399999999999999</v>
      </c>
      <c r="D8" s="22">
        <v>0.47899999999999998</v>
      </c>
      <c r="E8" s="22">
        <v>0.24099999999999999</v>
      </c>
      <c r="F8" s="22">
        <v>3.5999999999999997E-2</v>
      </c>
      <c r="G8" s="22">
        <v>1</v>
      </c>
    </row>
    <row r="9" spans="1:7" ht="15" thickBot="1" x14ac:dyDescent="0.25">
      <c r="B9" s="21"/>
    </row>
    <row r="10" spans="1:7" ht="15" thickBot="1" x14ac:dyDescent="0.25">
      <c r="B10" s="23" t="s">
        <v>145</v>
      </c>
    </row>
  </sheetData>
  <hyperlinks>
    <hyperlink ref="B10" location="Contents!A1" display="Back to Contents"/>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G10"/>
  <sheetViews>
    <sheetView workbookViewId="0">
      <selection activeCell="B10" sqref="B10"/>
    </sheetView>
  </sheetViews>
  <sheetFormatPr defaultRowHeight="14.25" x14ac:dyDescent="0.2"/>
  <cols>
    <col min="2" max="2" width="16.875" bestFit="1" customWidth="1"/>
  </cols>
  <sheetData>
    <row r="1" spans="1:7" x14ac:dyDescent="0.2">
      <c r="A1" s="20" t="s">
        <v>125</v>
      </c>
    </row>
    <row r="3" spans="1:7" x14ac:dyDescent="0.2">
      <c r="C3" s="21" t="s">
        <v>171</v>
      </c>
      <c r="D3" s="21" t="s">
        <v>172</v>
      </c>
      <c r="E3" s="21" t="s">
        <v>488</v>
      </c>
      <c r="F3" s="21" t="s">
        <v>489</v>
      </c>
      <c r="G3" t="s">
        <v>143</v>
      </c>
    </row>
    <row r="4" spans="1:7" x14ac:dyDescent="0.2">
      <c r="B4" s="21" t="s">
        <v>199</v>
      </c>
      <c r="C4" s="30">
        <v>0.17899999999999999</v>
      </c>
      <c r="D4" s="30">
        <v>0.63800000000000001</v>
      </c>
      <c r="E4" s="30">
        <v>0.108</v>
      </c>
      <c r="F4" s="30">
        <v>7.4999999999999997E-2</v>
      </c>
      <c r="G4" s="30">
        <v>1</v>
      </c>
    </row>
    <row r="5" spans="1:7" x14ac:dyDescent="0.2">
      <c r="B5" s="21" t="s">
        <v>200</v>
      </c>
      <c r="C5" s="30">
        <v>0.115</v>
      </c>
      <c r="D5" s="30">
        <v>0.71799999999999997</v>
      </c>
      <c r="E5" s="30">
        <v>0.12</v>
      </c>
      <c r="F5" s="30">
        <v>4.7E-2</v>
      </c>
      <c r="G5" s="30">
        <v>1</v>
      </c>
    </row>
    <row r="6" spans="1:7" x14ac:dyDescent="0.2">
      <c r="B6" s="21" t="s">
        <v>201</v>
      </c>
      <c r="C6" s="30">
        <v>0.109</v>
      </c>
      <c r="D6" s="30">
        <v>0.72699999999999998</v>
      </c>
      <c r="E6" s="30">
        <v>0.128</v>
      </c>
      <c r="F6" s="30">
        <v>3.5999999999999997E-2</v>
      </c>
      <c r="G6" s="30">
        <v>1</v>
      </c>
    </row>
    <row r="7" spans="1:7" x14ac:dyDescent="0.2">
      <c r="B7" s="21" t="s">
        <v>202</v>
      </c>
      <c r="C7" s="30">
        <v>0.104</v>
      </c>
      <c r="D7" s="30">
        <v>0.77700000000000002</v>
      </c>
      <c r="E7" s="30">
        <v>0.08</v>
      </c>
      <c r="F7" s="30">
        <v>0.04</v>
      </c>
      <c r="G7" s="30">
        <v>1</v>
      </c>
    </row>
    <row r="8" spans="1:7" x14ac:dyDescent="0.2">
      <c r="B8" s="21"/>
      <c r="C8" s="30">
        <v>0.13</v>
      </c>
      <c r="D8" s="30">
        <v>0.70399999999999996</v>
      </c>
      <c r="E8" s="30">
        <v>0.11600000000000001</v>
      </c>
      <c r="F8" s="30">
        <v>0.05</v>
      </c>
      <c r="G8" s="30">
        <v>1</v>
      </c>
    </row>
    <row r="9" spans="1:7" ht="15" thickBot="1" x14ac:dyDescent="0.25">
      <c r="B9" s="21"/>
    </row>
    <row r="10" spans="1:7" ht="15" thickBot="1" x14ac:dyDescent="0.25">
      <c r="B10" s="23" t="s">
        <v>145</v>
      </c>
    </row>
  </sheetData>
  <hyperlinks>
    <hyperlink ref="B10" location="Contents!A1" display="Back to Contents"/>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C11"/>
  <sheetViews>
    <sheetView workbookViewId="0">
      <selection activeCell="B11" sqref="B11"/>
    </sheetView>
  </sheetViews>
  <sheetFormatPr defaultRowHeight="14.25" x14ac:dyDescent="0.2"/>
  <cols>
    <col min="2" max="2" width="18.875" bestFit="1" customWidth="1"/>
  </cols>
  <sheetData>
    <row r="1" spans="1:3" x14ac:dyDescent="0.2">
      <c r="A1" s="20" t="s">
        <v>126</v>
      </c>
    </row>
    <row r="3" spans="1:3" x14ac:dyDescent="0.2">
      <c r="B3" s="21"/>
      <c r="C3" s="21" t="s">
        <v>144</v>
      </c>
    </row>
    <row r="4" spans="1:3" x14ac:dyDescent="0.2">
      <c r="B4" s="21" t="s">
        <v>330</v>
      </c>
      <c r="C4" s="22">
        <v>4.9000000000000002E-2</v>
      </c>
    </row>
    <row r="5" spans="1:3" x14ac:dyDescent="0.2">
      <c r="B5" s="21" t="s">
        <v>331</v>
      </c>
      <c r="C5" s="22">
        <v>0.21199999999999999</v>
      </c>
    </row>
    <row r="6" spans="1:3" x14ac:dyDescent="0.2">
      <c r="B6" s="21" t="s">
        <v>332</v>
      </c>
      <c r="C6" s="22">
        <v>0.42499999999999999</v>
      </c>
    </row>
    <row r="7" spans="1:3" x14ac:dyDescent="0.2">
      <c r="B7" s="21" t="s">
        <v>333</v>
      </c>
      <c r="C7" s="22">
        <v>0.26500000000000001</v>
      </c>
    </row>
    <row r="8" spans="1:3" x14ac:dyDescent="0.2">
      <c r="B8" s="21" t="s">
        <v>334</v>
      </c>
      <c r="C8" s="22">
        <v>4.9000000000000002E-2</v>
      </c>
    </row>
    <row r="9" spans="1:3" x14ac:dyDescent="0.2">
      <c r="B9" s="21" t="s">
        <v>143</v>
      </c>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H11"/>
  <sheetViews>
    <sheetView workbookViewId="0">
      <selection activeCell="B11" sqref="B11"/>
    </sheetView>
  </sheetViews>
  <sheetFormatPr defaultRowHeight="14.25" x14ac:dyDescent="0.2"/>
  <cols>
    <col min="1" max="1" width="9" style="21"/>
    <col min="2" max="2" width="16.875" style="21" bestFit="1" customWidth="1"/>
    <col min="3" max="16384" width="9" style="21"/>
  </cols>
  <sheetData>
    <row r="1" spans="1:8" x14ac:dyDescent="0.2">
      <c r="A1" s="20" t="s">
        <v>127</v>
      </c>
    </row>
    <row r="3" spans="1:8" x14ac:dyDescent="0.2">
      <c r="C3" s="21" t="s">
        <v>330</v>
      </c>
      <c r="D3" s="21" t="s">
        <v>331</v>
      </c>
      <c r="E3" s="21" t="s">
        <v>332</v>
      </c>
      <c r="F3" s="21" t="s">
        <v>333</v>
      </c>
      <c r="G3" s="21" t="s">
        <v>334</v>
      </c>
      <c r="H3" s="21" t="s">
        <v>143</v>
      </c>
    </row>
    <row r="4" spans="1:8" x14ac:dyDescent="0.2">
      <c r="B4" s="21" t="s">
        <v>154</v>
      </c>
      <c r="C4" s="22">
        <v>8.5999999999999993E-2</v>
      </c>
      <c r="D4" s="22">
        <v>0.317</v>
      </c>
      <c r="E4" s="22">
        <v>0.36</v>
      </c>
      <c r="F4" s="22">
        <v>0.187</v>
      </c>
      <c r="G4" s="22">
        <v>5.0999999999999997E-2</v>
      </c>
      <c r="H4" s="22">
        <v>1</v>
      </c>
    </row>
    <row r="5" spans="1:8" x14ac:dyDescent="0.2">
      <c r="B5" s="21" t="s">
        <v>155</v>
      </c>
      <c r="C5" s="22">
        <v>5.1999999999999998E-2</v>
      </c>
      <c r="D5" s="22">
        <v>0.23400000000000001</v>
      </c>
      <c r="E5" s="22">
        <v>0.38600000000000001</v>
      </c>
      <c r="F5" s="22">
        <v>0.27200000000000002</v>
      </c>
      <c r="G5" s="22">
        <v>5.7000000000000002E-2</v>
      </c>
      <c r="H5" s="22">
        <v>1</v>
      </c>
    </row>
    <row r="6" spans="1:8" x14ac:dyDescent="0.2">
      <c r="B6" s="21" t="s">
        <v>156</v>
      </c>
      <c r="C6" s="22">
        <v>3.1E-2</v>
      </c>
      <c r="D6" s="22">
        <v>0.23100000000000001</v>
      </c>
      <c r="E6" s="22">
        <v>0.38600000000000001</v>
      </c>
      <c r="F6" s="22">
        <v>0.28000000000000003</v>
      </c>
      <c r="G6" s="22">
        <v>7.2999999999999995E-2</v>
      </c>
      <c r="H6" s="22">
        <v>1</v>
      </c>
    </row>
    <row r="7" spans="1:8" x14ac:dyDescent="0.2">
      <c r="B7" s="21" t="s">
        <v>157</v>
      </c>
      <c r="C7" s="22">
        <v>3.5999999999999997E-2</v>
      </c>
      <c r="D7" s="22">
        <v>0.128</v>
      </c>
      <c r="E7" s="22">
        <v>0.442</v>
      </c>
      <c r="F7" s="22">
        <v>0.35299999999999998</v>
      </c>
      <c r="G7" s="22">
        <v>4.2000000000000003E-2</v>
      </c>
      <c r="H7" s="22">
        <v>1</v>
      </c>
    </row>
    <row r="8" spans="1:8" x14ac:dyDescent="0.2">
      <c r="B8" s="21" t="s">
        <v>158</v>
      </c>
      <c r="C8" s="22">
        <v>2.4E-2</v>
      </c>
      <c r="D8" s="22">
        <v>0.107</v>
      </c>
      <c r="E8" s="22">
        <v>0.56000000000000005</v>
      </c>
      <c r="F8" s="22">
        <v>0.28199999999999997</v>
      </c>
      <c r="G8" s="22">
        <v>2.7E-2</v>
      </c>
      <c r="H8" s="22">
        <v>1</v>
      </c>
    </row>
    <row r="9" spans="1:8" x14ac:dyDescent="0.2">
      <c r="B9" s="32" t="s">
        <v>143</v>
      </c>
      <c r="C9" s="22">
        <v>4.9000000000000002E-2</v>
      </c>
      <c r="D9" s="22">
        <v>0.21199999999999999</v>
      </c>
      <c r="E9" s="22">
        <v>0.42399999999999999</v>
      </c>
      <c r="F9" s="22">
        <v>0.26500000000000001</v>
      </c>
      <c r="G9" s="22">
        <v>4.9000000000000002E-2</v>
      </c>
      <c r="H9" s="22">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H12"/>
  <sheetViews>
    <sheetView workbookViewId="0"/>
  </sheetViews>
  <sheetFormatPr defaultRowHeight="14.25" x14ac:dyDescent="0.2"/>
  <cols>
    <col min="1" max="1" width="9" style="21"/>
    <col min="2" max="2" width="19.625" style="21" bestFit="1" customWidth="1"/>
    <col min="3" max="16384" width="9" style="21"/>
  </cols>
  <sheetData>
    <row r="1" spans="1:8" x14ac:dyDescent="0.2">
      <c r="A1" s="20" t="s">
        <v>128</v>
      </c>
    </row>
    <row r="3" spans="1:8" x14ac:dyDescent="0.2">
      <c r="C3" s="21" t="s">
        <v>330</v>
      </c>
      <c r="D3" s="21" t="s">
        <v>331</v>
      </c>
      <c r="E3" s="21" t="s">
        <v>332</v>
      </c>
      <c r="F3" s="21" t="s">
        <v>333</v>
      </c>
      <c r="G3" s="21" t="s">
        <v>334</v>
      </c>
      <c r="H3" s="21" t="s">
        <v>143</v>
      </c>
    </row>
    <row r="4" spans="1:8" x14ac:dyDescent="0.2">
      <c r="B4" s="21" t="s">
        <v>148</v>
      </c>
      <c r="C4" s="22">
        <v>5.5E-2</v>
      </c>
      <c r="D4" s="22">
        <v>0.26100000000000001</v>
      </c>
      <c r="E4" s="22">
        <v>0.42899999999999999</v>
      </c>
      <c r="F4" s="22">
        <v>0.22</v>
      </c>
      <c r="G4" s="22">
        <v>3.4000000000000002E-2</v>
      </c>
      <c r="H4" s="22">
        <v>1</v>
      </c>
    </row>
    <row r="5" spans="1:8" x14ac:dyDescent="0.2">
      <c r="B5" s="21" t="s">
        <v>149</v>
      </c>
      <c r="C5" s="22">
        <v>9.6000000000000002E-2</v>
      </c>
      <c r="D5" s="22">
        <v>0.24399999999999999</v>
      </c>
      <c r="E5" s="22">
        <v>0.375</v>
      </c>
      <c r="F5" s="22">
        <v>0.22</v>
      </c>
      <c r="G5" s="22">
        <v>6.5000000000000002E-2</v>
      </c>
      <c r="H5" s="22">
        <v>1</v>
      </c>
    </row>
    <row r="6" spans="1:8" x14ac:dyDescent="0.2">
      <c r="B6" s="21" t="s">
        <v>150</v>
      </c>
      <c r="C6" s="22">
        <v>3.7999999999999999E-2</v>
      </c>
      <c r="D6" s="22">
        <v>0.20399999999999999</v>
      </c>
      <c r="E6" s="22">
        <v>0.42299999999999999</v>
      </c>
      <c r="F6" s="22">
        <v>0.28799999999999998</v>
      </c>
      <c r="G6" s="22">
        <v>4.7E-2</v>
      </c>
      <c r="H6" s="22">
        <v>1</v>
      </c>
    </row>
    <row r="7" spans="1:8" x14ac:dyDescent="0.2">
      <c r="B7" s="21" t="s">
        <v>151</v>
      </c>
      <c r="C7" s="22">
        <v>0.08</v>
      </c>
      <c r="D7" s="22">
        <v>0.2</v>
      </c>
      <c r="E7" s="22">
        <v>0.32</v>
      </c>
      <c r="F7" s="22">
        <v>0.36</v>
      </c>
      <c r="G7" s="22">
        <v>0.04</v>
      </c>
      <c r="H7" s="22">
        <v>1</v>
      </c>
    </row>
    <row r="8" spans="1:8" x14ac:dyDescent="0.2">
      <c r="B8" s="21" t="s">
        <v>152</v>
      </c>
      <c r="C8" s="22">
        <v>2.9000000000000001E-2</v>
      </c>
      <c r="D8" s="22">
        <v>0.14699999999999999</v>
      </c>
      <c r="E8" s="22">
        <v>0.49399999999999999</v>
      </c>
      <c r="F8" s="22">
        <v>0.25900000000000001</v>
      </c>
      <c r="G8" s="22">
        <v>7.0999999999999994E-2</v>
      </c>
      <c r="H8" s="22">
        <v>1</v>
      </c>
    </row>
    <row r="9" spans="1:8" x14ac:dyDescent="0.2">
      <c r="B9" s="21" t="s">
        <v>153</v>
      </c>
      <c r="C9" s="22">
        <v>1.2E-2</v>
      </c>
      <c r="D9" s="22">
        <v>9.4E-2</v>
      </c>
      <c r="E9" s="22">
        <v>0.54100000000000004</v>
      </c>
      <c r="F9" s="22">
        <v>0.29399999999999998</v>
      </c>
      <c r="G9" s="22">
        <v>5.8999999999999997E-2</v>
      </c>
      <c r="H9" s="22">
        <v>1</v>
      </c>
    </row>
    <row r="10" spans="1:8" x14ac:dyDescent="0.2">
      <c r="C10" s="22">
        <v>4.9000000000000002E-2</v>
      </c>
      <c r="D10" s="22">
        <v>0.21199999999999999</v>
      </c>
      <c r="E10" s="22">
        <v>0.42499999999999999</v>
      </c>
      <c r="F10" s="22">
        <v>0.26400000000000001</v>
      </c>
      <c r="G10" s="22">
        <v>4.9000000000000002E-2</v>
      </c>
      <c r="H10" s="22">
        <v>1</v>
      </c>
    </row>
    <row r="11" spans="1:8" ht="15" thickBot="1" x14ac:dyDescent="0.25"/>
    <row r="12" spans="1:8" ht="15" thickBot="1" x14ac:dyDescent="0.25">
      <c r="B12" s="23" t="s">
        <v>145</v>
      </c>
    </row>
  </sheetData>
  <hyperlinks>
    <hyperlink ref="B12"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sheetPr>
  <dimension ref="A1:D8"/>
  <sheetViews>
    <sheetView workbookViewId="0">
      <selection activeCell="B8" sqref="B8"/>
    </sheetView>
  </sheetViews>
  <sheetFormatPr defaultRowHeight="14.25" x14ac:dyDescent="0.2"/>
  <cols>
    <col min="2" max="2" width="19.875" bestFit="1" customWidth="1"/>
  </cols>
  <sheetData>
    <row r="1" spans="1:4" x14ac:dyDescent="0.2">
      <c r="A1" s="20" t="s">
        <v>23</v>
      </c>
    </row>
    <row r="3" spans="1:4" x14ac:dyDescent="0.2">
      <c r="C3" t="s">
        <v>172</v>
      </c>
      <c r="D3" t="s">
        <v>171</v>
      </c>
    </row>
    <row r="4" spans="1:4" x14ac:dyDescent="0.2">
      <c r="B4" t="s">
        <v>168</v>
      </c>
      <c r="C4" s="30">
        <v>0.91300602928509911</v>
      </c>
      <c r="D4" s="30">
        <v>8.6993970714900948E-2</v>
      </c>
    </row>
    <row r="5" spans="1:4" x14ac:dyDescent="0.2">
      <c r="B5" t="s">
        <v>169</v>
      </c>
      <c r="C5" s="30">
        <v>0.71951219512195119</v>
      </c>
      <c r="D5" s="30">
        <v>0.28048780487804881</v>
      </c>
    </row>
    <row r="6" spans="1:4" x14ac:dyDescent="0.2">
      <c r="B6" t="s">
        <v>170</v>
      </c>
      <c r="C6" s="30">
        <v>0.86259541984732824</v>
      </c>
      <c r="D6" s="30">
        <v>0.13740458015267176</v>
      </c>
    </row>
    <row r="7" spans="1:4" ht="15" thickBot="1" x14ac:dyDescent="0.25"/>
    <row r="8" spans="1:4" ht="15" thickBot="1" x14ac:dyDescent="0.25">
      <c r="B8" s="23" t="s">
        <v>145</v>
      </c>
    </row>
  </sheetData>
  <hyperlinks>
    <hyperlink ref="B8"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sheetPr>
  <dimension ref="A1:C10"/>
  <sheetViews>
    <sheetView workbookViewId="0">
      <selection activeCell="B10" sqref="B10"/>
    </sheetView>
  </sheetViews>
  <sheetFormatPr defaultRowHeight="14.25" x14ac:dyDescent="0.2"/>
  <cols>
    <col min="2" max="2" width="16.875" bestFit="1" customWidth="1"/>
  </cols>
  <sheetData>
    <row r="1" spans="1:3" x14ac:dyDescent="0.2">
      <c r="A1" s="20" t="s">
        <v>24</v>
      </c>
    </row>
    <row r="3" spans="1:3" x14ac:dyDescent="0.2">
      <c r="B3" s="21"/>
      <c r="C3" s="21" t="s">
        <v>144</v>
      </c>
    </row>
    <row r="4" spans="1:3" x14ac:dyDescent="0.2">
      <c r="B4" s="21" t="s">
        <v>191</v>
      </c>
      <c r="C4" s="22">
        <v>0.10400000000000001</v>
      </c>
    </row>
    <row r="5" spans="1:3" x14ac:dyDescent="0.2">
      <c r="B5" s="28" t="s">
        <v>192</v>
      </c>
      <c r="C5" s="22">
        <v>0.27800000000000002</v>
      </c>
    </row>
    <row r="6" spans="1:3" x14ac:dyDescent="0.2">
      <c r="B6" s="29" t="s">
        <v>193</v>
      </c>
      <c r="C6" s="22">
        <v>0.33600000000000002</v>
      </c>
    </row>
    <row r="7" spans="1:3" x14ac:dyDescent="0.2">
      <c r="B7" s="21" t="s">
        <v>194</v>
      </c>
      <c r="C7" s="22">
        <v>0.107</v>
      </c>
    </row>
    <row r="8" spans="1:3" x14ac:dyDescent="0.2">
      <c r="B8" s="21" t="s">
        <v>195</v>
      </c>
      <c r="C8" s="22">
        <v>0.17499999999999999</v>
      </c>
    </row>
    <row r="9" spans="1:3" ht="15" thickBot="1" x14ac:dyDescent="0.25"/>
    <row r="10" spans="1:3" ht="15" thickBot="1" x14ac:dyDescent="0.25">
      <c r="B10" s="23" t="s">
        <v>145</v>
      </c>
    </row>
  </sheetData>
  <hyperlinks>
    <hyperlink ref="B10"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E10"/>
  <sheetViews>
    <sheetView workbookViewId="0">
      <selection activeCell="B10" sqref="B10"/>
    </sheetView>
  </sheetViews>
  <sheetFormatPr defaultRowHeight="14.25" x14ac:dyDescent="0.2"/>
  <cols>
    <col min="2" max="2" width="16.875" bestFit="1" customWidth="1"/>
  </cols>
  <sheetData>
    <row r="1" spans="1:5" x14ac:dyDescent="0.2">
      <c r="A1" s="20" t="s">
        <v>25</v>
      </c>
    </row>
    <row r="3" spans="1:5" x14ac:dyDescent="0.2">
      <c r="B3" s="21"/>
      <c r="C3" s="21" t="s">
        <v>168</v>
      </c>
      <c r="D3" s="21" t="s">
        <v>169</v>
      </c>
      <c r="E3" s="21" t="s">
        <v>170</v>
      </c>
    </row>
    <row r="4" spans="1:5" x14ac:dyDescent="0.2">
      <c r="B4" s="21" t="s">
        <v>191</v>
      </c>
      <c r="C4" s="22">
        <v>7.8E-2</v>
      </c>
      <c r="D4" s="22">
        <v>0.11600000000000001</v>
      </c>
      <c r="E4" s="22">
        <v>0</v>
      </c>
    </row>
    <row r="5" spans="1:5" x14ac:dyDescent="0.2">
      <c r="B5" s="28" t="s">
        <v>192</v>
      </c>
      <c r="C5" s="22">
        <v>0.35</v>
      </c>
      <c r="D5" s="22">
        <v>0.27500000000000002</v>
      </c>
      <c r="E5" s="22">
        <v>0.29399999999999998</v>
      </c>
    </row>
    <row r="6" spans="1:5" x14ac:dyDescent="0.2">
      <c r="B6" s="29" t="s">
        <v>193</v>
      </c>
      <c r="C6" s="22">
        <v>0.38800000000000001</v>
      </c>
      <c r="D6" s="22">
        <v>0.27500000000000002</v>
      </c>
      <c r="E6" s="22">
        <v>0.29399999999999998</v>
      </c>
    </row>
    <row r="7" spans="1:5" x14ac:dyDescent="0.2">
      <c r="B7" s="21" t="s">
        <v>194</v>
      </c>
      <c r="C7" s="22">
        <v>0.126</v>
      </c>
      <c r="D7" s="22">
        <v>8.6999999999999994E-2</v>
      </c>
      <c r="E7" s="22">
        <v>0.11799999999999999</v>
      </c>
    </row>
    <row r="8" spans="1:5" x14ac:dyDescent="0.2">
      <c r="B8" s="21" t="s">
        <v>195</v>
      </c>
      <c r="C8" s="22">
        <v>5.8000000000000003E-2</v>
      </c>
      <c r="D8" s="22">
        <v>0.246</v>
      </c>
      <c r="E8" s="22">
        <v>0.29399999999999998</v>
      </c>
    </row>
    <row r="9" spans="1:5" ht="15" thickBot="1" x14ac:dyDescent="0.25"/>
    <row r="10" spans="1:5" ht="15" thickBot="1" x14ac:dyDescent="0.25">
      <c r="B10" s="23" t="s">
        <v>145</v>
      </c>
    </row>
  </sheetData>
  <hyperlinks>
    <hyperlink ref="B10"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59999389629810485"/>
  </sheetPr>
  <dimension ref="A1:D11"/>
  <sheetViews>
    <sheetView workbookViewId="0"/>
  </sheetViews>
  <sheetFormatPr defaultRowHeight="14.25" x14ac:dyDescent="0.2"/>
  <cols>
    <col min="2" max="2" width="16.875" bestFit="1" customWidth="1"/>
  </cols>
  <sheetData>
    <row r="1" spans="1:4" x14ac:dyDescent="0.2">
      <c r="A1" s="20" t="s">
        <v>26</v>
      </c>
    </row>
    <row r="3" spans="1:4" x14ac:dyDescent="0.2">
      <c r="B3" s="21"/>
      <c r="C3" s="21" t="s">
        <v>197</v>
      </c>
      <c r="D3" s="21" t="s">
        <v>198</v>
      </c>
    </row>
    <row r="4" spans="1:4" x14ac:dyDescent="0.2">
      <c r="B4" s="21" t="s">
        <v>191</v>
      </c>
      <c r="C4" s="22">
        <v>0.111</v>
      </c>
      <c r="D4" s="22">
        <v>8.8999999999999996E-2</v>
      </c>
    </row>
    <row r="5" spans="1:4" x14ac:dyDescent="0.2">
      <c r="B5" s="28" t="s">
        <v>192</v>
      </c>
      <c r="C5" s="22">
        <v>0.222</v>
      </c>
      <c r="D5" s="22">
        <v>0.35599999999999998</v>
      </c>
    </row>
    <row r="6" spans="1:4" x14ac:dyDescent="0.2">
      <c r="B6" s="29" t="s">
        <v>193</v>
      </c>
      <c r="C6" s="22">
        <v>0.33300000000000002</v>
      </c>
      <c r="D6" s="22">
        <v>0.33700000000000002</v>
      </c>
    </row>
    <row r="7" spans="1:4" x14ac:dyDescent="0.2">
      <c r="B7" s="21" t="s">
        <v>194</v>
      </c>
      <c r="C7" s="22">
        <v>0.11899999999999999</v>
      </c>
      <c r="D7" s="22">
        <v>8.8999999999999996E-2</v>
      </c>
    </row>
    <row r="8" spans="1:4" x14ac:dyDescent="0.2">
      <c r="B8" s="21" t="s">
        <v>195</v>
      </c>
      <c r="C8" s="22">
        <v>0.214</v>
      </c>
      <c r="D8" s="22">
        <v>0.129</v>
      </c>
    </row>
    <row r="9" spans="1:4" x14ac:dyDescent="0.2">
      <c r="B9" s="21"/>
      <c r="C9" s="22">
        <v>1</v>
      </c>
      <c r="D9" s="22">
        <v>1</v>
      </c>
    </row>
    <row r="10" spans="1:4" ht="15" thickBot="1" x14ac:dyDescent="0.25"/>
    <row r="11" spans="1:4" ht="15" thickBot="1" x14ac:dyDescent="0.25">
      <c r="B11" s="23" t="s">
        <v>145</v>
      </c>
    </row>
  </sheetData>
  <hyperlinks>
    <hyperlink ref="B11" location="Contents!A1" display="Back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59999389629810485"/>
  </sheetPr>
  <dimension ref="A1:H10"/>
  <sheetViews>
    <sheetView workbookViewId="0">
      <selection activeCell="B10" sqref="B10"/>
    </sheetView>
  </sheetViews>
  <sheetFormatPr defaultRowHeight="14.25" x14ac:dyDescent="0.2"/>
  <cols>
    <col min="1" max="1" width="9" style="21"/>
    <col min="2" max="2" width="16.875" style="21" bestFit="1" customWidth="1"/>
    <col min="3" max="16384" width="9" style="21"/>
  </cols>
  <sheetData>
    <row r="1" spans="1:8" x14ac:dyDescent="0.2">
      <c r="A1" s="20" t="s">
        <v>27</v>
      </c>
    </row>
    <row r="3" spans="1:8" x14ac:dyDescent="0.2">
      <c r="C3" s="21" t="s">
        <v>191</v>
      </c>
      <c r="D3" s="28" t="s">
        <v>192</v>
      </c>
      <c r="E3" s="29" t="s">
        <v>193</v>
      </c>
      <c r="F3" s="21" t="s">
        <v>194</v>
      </c>
      <c r="G3" s="21" t="s">
        <v>195</v>
      </c>
      <c r="H3" s="21" t="s">
        <v>143</v>
      </c>
    </row>
    <row r="4" spans="1:8" x14ac:dyDescent="0.2">
      <c r="B4" s="21" t="s">
        <v>199</v>
      </c>
      <c r="C4" s="22">
        <v>0.30399999999999999</v>
      </c>
      <c r="D4" s="22">
        <v>0.27400000000000002</v>
      </c>
      <c r="E4" s="22">
        <v>0.316</v>
      </c>
      <c r="F4" s="22">
        <v>0.2</v>
      </c>
      <c r="G4" s="22">
        <v>0.46200000000000002</v>
      </c>
      <c r="H4" s="22">
        <v>0.316</v>
      </c>
    </row>
    <row r="5" spans="1:8" x14ac:dyDescent="0.2">
      <c r="B5" s="21" t="s">
        <v>200</v>
      </c>
      <c r="C5" s="22">
        <v>0.34799999999999998</v>
      </c>
      <c r="D5" s="22">
        <v>0.35499999999999998</v>
      </c>
      <c r="E5" s="22">
        <v>0.28899999999999998</v>
      </c>
      <c r="F5" s="22">
        <v>0.4</v>
      </c>
      <c r="G5" s="22">
        <v>0.20499999999999999</v>
      </c>
      <c r="H5" s="22">
        <v>0.311</v>
      </c>
    </row>
    <row r="6" spans="1:8" x14ac:dyDescent="0.2">
      <c r="B6" s="21" t="s">
        <v>201</v>
      </c>
      <c r="C6" s="22">
        <v>0.26100000000000001</v>
      </c>
      <c r="D6" s="22">
        <v>0.19400000000000001</v>
      </c>
      <c r="E6" s="22">
        <v>0.25</v>
      </c>
      <c r="F6" s="22">
        <v>0.36</v>
      </c>
      <c r="G6" s="22">
        <v>0.23100000000000001</v>
      </c>
      <c r="H6" s="22">
        <v>0.24399999999999999</v>
      </c>
    </row>
    <row r="7" spans="1:8" x14ac:dyDescent="0.2">
      <c r="B7" s="21" t="s">
        <v>202</v>
      </c>
      <c r="C7" s="22">
        <v>0</v>
      </c>
      <c r="D7" s="22">
        <v>0.161</v>
      </c>
      <c r="E7" s="22">
        <v>0.13200000000000001</v>
      </c>
      <c r="F7" s="22">
        <v>0.04</v>
      </c>
      <c r="G7" s="22">
        <v>7.6999999999999999E-2</v>
      </c>
      <c r="H7" s="22">
        <v>0.107</v>
      </c>
    </row>
    <row r="8" spans="1:8" x14ac:dyDescent="0.2">
      <c r="C8" s="22">
        <v>1</v>
      </c>
      <c r="D8" s="22">
        <v>1</v>
      </c>
      <c r="E8" s="22">
        <v>1</v>
      </c>
      <c r="F8" s="22">
        <v>1</v>
      </c>
      <c r="G8" s="22">
        <v>1</v>
      </c>
      <c r="H8" s="22">
        <v>1</v>
      </c>
    </row>
    <row r="9" spans="1:8" ht="15" thickBot="1" x14ac:dyDescent="0.25"/>
    <row r="10" spans="1:8" ht="15" thickBot="1" x14ac:dyDescent="0.25">
      <c r="B10" s="23" t="s">
        <v>145</v>
      </c>
    </row>
  </sheetData>
  <hyperlinks>
    <hyperlink ref="B10"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E7"/>
  <sheetViews>
    <sheetView workbookViewId="0">
      <selection activeCell="B7" sqref="B7"/>
    </sheetView>
  </sheetViews>
  <sheetFormatPr defaultRowHeight="14.25" x14ac:dyDescent="0.2"/>
  <cols>
    <col min="2" max="2" width="16.875" bestFit="1" customWidth="1"/>
  </cols>
  <sheetData>
    <row r="1" spans="1:5" x14ac:dyDescent="0.2">
      <c r="A1" s="20" t="s">
        <v>28</v>
      </c>
    </row>
    <row r="3" spans="1:5" x14ac:dyDescent="0.2">
      <c r="B3" s="21"/>
      <c r="C3" s="21" t="s">
        <v>168</v>
      </c>
      <c r="D3" s="21" t="s">
        <v>169</v>
      </c>
      <c r="E3" s="21" t="s">
        <v>170</v>
      </c>
    </row>
    <row r="4" spans="1:5" x14ac:dyDescent="0.2">
      <c r="B4" s="21" t="s">
        <v>172</v>
      </c>
      <c r="C4" s="22">
        <v>0.85357450473729546</v>
      </c>
      <c r="D4" s="22">
        <v>0.71951219512195119</v>
      </c>
      <c r="E4" s="22">
        <v>0.7846153846153846</v>
      </c>
    </row>
    <row r="5" spans="1:5" x14ac:dyDescent="0.2">
      <c r="B5" s="21" t="s">
        <v>171</v>
      </c>
      <c r="C5" s="22">
        <v>0.14642549526270454</v>
      </c>
      <c r="D5" s="22">
        <v>0.28048780487804881</v>
      </c>
      <c r="E5" s="22">
        <v>0.2153846153846154</v>
      </c>
    </row>
    <row r="6" spans="1:5" ht="15" thickBot="1" x14ac:dyDescent="0.25"/>
    <row r="7" spans="1:5" ht="15" thickBot="1" x14ac:dyDescent="0.25">
      <c r="B7" s="23" t="s">
        <v>145</v>
      </c>
    </row>
  </sheetData>
  <hyperlinks>
    <hyperlink ref="B7"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59999389629810485"/>
  </sheetPr>
  <dimension ref="A1:H11"/>
  <sheetViews>
    <sheetView workbookViewId="0">
      <selection activeCell="B11" sqref="B11"/>
    </sheetView>
  </sheetViews>
  <sheetFormatPr defaultRowHeight="14.25" x14ac:dyDescent="0.2"/>
  <cols>
    <col min="2" max="2" width="16.875" bestFit="1" customWidth="1"/>
  </cols>
  <sheetData>
    <row r="1" spans="1:8" x14ac:dyDescent="0.2">
      <c r="A1" s="20" t="s">
        <v>203</v>
      </c>
    </row>
    <row r="3" spans="1:8" x14ac:dyDescent="0.2">
      <c r="C3" t="s">
        <v>204</v>
      </c>
      <c r="D3" t="s">
        <v>205</v>
      </c>
      <c r="E3" t="s">
        <v>206</v>
      </c>
      <c r="F3" t="s">
        <v>207</v>
      </c>
      <c r="G3" t="s">
        <v>208</v>
      </c>
      <c r="H3" t="s">
        <v>143</v>
      </c>
    </row>
    <row r="4" spans="1:8" x14ac:dyDescent="0.2">
      <c r="B4" t="s">
        <v>209</v>
      </c>
      <c r="C4" s="30">
        <v>0.83799999999999997</v>
      </c>
      <c r="D4" s="30">
        <v>2.1000000000000001E-2</v>
      </c>
      <c r="E4" s="30">
        <v>6.2E-2</v>
      </c>
      <c r="F4" s="30">
        <v>4.4999999999999998E-2</v>
      </c>
      <c r="G4" s="30">
        <v>3.4000000000000002E-2</v>
      </c>
      <c r="H4" s="30">
        <v>1</v>
      </c>
    </row>
    <row r="5" spans="1:8" x14ac:dyDescent="0.2">
      <c r="B5" t="s">
        <v>210</v>
      </c>
      <c r="C5" s="30">
        <v>0.76400000000000001</v>
      </c>
      <c r="D5" s="30">
        <v>0.02</v>
      </c>
      <c r="E5" s="30">
        <v>0.16700000000000001</v>
      </c>
      <c r="F5" s="30">
        <v>1.2999999999999999E-2</v>
      </c>
      <c r="G5" s="30">
        <v>3.5999999999999997E-2</v>
      </c>
      <c r="H5" s="30">
        <v>1</v>
      </c>
    </row>
    <row r="6" spans="1:8" x14ac:dyDescent="0.2">
      <c r="B6" t="s">
        <v>211</v>
      </c>
      <c r="C6" s="30">
        <v>0.46700000000000003</v>
      </c>
      <c r="D6" s="30">
        <v>0.436</v>
      </c>
      <c r="E6" s="30">
        <v>2.7E-2</v>
      </c>
      <c r="F6" s="30">
        <v>2.1999999999999999E-2</v>
      </c>
      <c r="G6" s="30">
        <v>4.9000000000000002E-2</v>
      </c>
      <c r="H6" s="30">
        <v>1</v>
      </c>
    </row>
    <row r="7" spans="1:8" x14ac:dyDescent="0.2">
      <c r="B7" t="s">
        <v>212</v>
      </c>
      <c r="C7" s="30">
        <v>0.52400000000000002</v>
      </c>
      <c r="D7" s="30">
        <v>1.7000000000000001E-2</v>
      </c>
      <c r="E7" s="30">
        <v>6.5000000000000002E-2</v>
      </c>
      <c r="F7" s="30">
        <v>0.35899999999999999</v>
      </c>
      <c r="G7" s="30">
        <v>3.5000000000000003E-2</v>
      </c>
      <c r="H7" s="30">
        <v>1</v>
      </c>
    </row>
    <row r="8" spans="1:8" x14ac:dyDescent="0.2">
      <c r="B8" t="s">
        <v>213</v>
      </c>
      <c r="C8" s="30">
        <v>0.628</v>
      </c>
      <c r="D8" s="30">
        <v>2.1000000000000001E-2</v>
      </c>
      <c r="E8" s="30">
        <v>0.11700000000000001</v>
      </c>
      <c r="F8" s="30">
        <v>5.3999999999999999E-2</v>
      </c>
      <c r="G8" s="30">
        <v>0.18</v>
      </c>
      <c r="H8" s="30">
        <v>1</v>
      </c>
    </row>
    <row r="9" spans="1:8" x14ac:dyDescent="0.2">
      <c r="B9" t="s">
        <v>143</v>
      </c>
      <c r="C9" s="30">
        <v>0.68899999999999995</v>
      </c>
      <c r="D9" s="30">
        <v>8.1000000000000003E-2</v>
      </c>
      <c r="E9" s="30">
        <v>8.5999999999999993E-2</v>
      </c>
      <c r="F9" s="30">
        <v>8.4000000000000005E-2</v>
      </c>
      <c r="G9" s="30">
        <v>5.8999999999999997E-2</v>
      </c>
      <c r="H9" s="30">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59999389629810485"/>
  </sheetPr>
  <dimension ref="A1:C13"/>
  <sheetViews>
    <sheetView workbookViewId="0">
      <selection activeCell="B13" sqref="B13"/>
    </sheetView>
  </sheetViews>
  <sheetFormatPr defaultRowHeight="14.25" x14ac:dyDescent="0.2"/>
  <cols>
    <col min="2" max="2" width="16.875" bestFit="1" customWidth="1"/>
  </cols>
  <sheetData>
    <row r="1" spans="1:3" x14ac:dyDescent="0.2">
      <c r="A1" s="20" t="s">
        <v>29</v>
      </c>
    </row>
    <row r="3" spans="1:3" x14ac:dyDescent="0.2">
      <c r="B3" s="21"/>
      <c r="C3" s="21" t="s">
        <v>196</v>
      </c>
    </row>
    <row r="4" spans="1:3" x14ac:dyDescent="0.2">
      <c r="B4" s="21" t="s">
        <v>214</v>
      </c>
      <c r="C4" s="22">
        <v>0.6</v>
      </c>
    </row>
    <row r="5" spans="1:3" x14ac:dyDescent="0.2">
      <c r="B5" s="21" t="s">
        <v>215</v>
      </c>
      <c r="C5" s="22">
        <v>0.13</v>
      </c>
    </row>
    <row r="6" spans="1:3" x14ac:dyDescent="0.2">
      <c r="B6" s="21" t="s">
        <v>216</v>
      </c>
      <c r="C6" s="22">
        <v>5.9000000000000004E-2</v>
      </c>
    </row>
    <row r="7" spans="1:3" x14ac:dyDescent="0.2">
      <c r="B7" s="21" t="s">
        <v>217</v>
      </c>
      <c r="C7" s="22">
        <v>0.14400000000000002</v>
      </c>
    </row>
    <row r="8" spans="1:3" x14ac:dyDescent="0.2">
      <c r="B8" s="21" t="s">
        <v>218</v>
      </c>
      <c r="C8" s="22">
        <v>1.7000000000000001E-2</v>
      </c>
    </row>
    <row r="9" spans="1:3" x14ac:dyDescent="0.2">
      <c r="B9" s="21" t="s">
        <v>219</v>
      </c>
      <c r="C9" s="22">
        <v>1.2E-2</v>
      </c>
    </row>
    <row r="10" spans="1:3" x14ac:dyDescent="0.2">
      <c r="B10" s="21" t="s">
        <v>220</v>
      </c>
      <c r="C10" s="22">
        <v>3.7999999999999999E-2</v>
      </c>
    </row>
    <row r="11" spans="1:3" x14ac:dyDescent="0.2">
      <c r="B11" s="21" t="s">
        <v>143</v>
      </c>
      <c r="C11" s="22">
        <v>1</v>
      </c>
    </row>
    <row r="12" spans="1:3" ht="15" thickBot="1" x14ac:dyDescent="0.25"/>
    <row r="13" spans="1:3" ht="15" thickBot="1" x14ac:dyDescent="0.25">
      <c r="B13" s="23" t="s">
        <v>145</v>
      </c>
    </row>
  </sheetData>
  <hyperlinks>
    <hyperlink ref="B13"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C12"/>
  <sheetViews>
    <sheetView workbookViewId="0"/>
  </sheetViews>
  <sheetFormatPr defaultRowHeight="14.25" x14ac:dyDescent="0.2"/>
  <cols>
    <col min="1" max="1" width="9" style="21"/>
    <col min="2" max="2" width="18.125" style="21" customWidth="1"/>
    <col min="3" max="16384" width="9" style="21"/>
  </cols>
  <sheetData>
    <row r="1" spans="1:3" x14ac:dyDescent="0.2">
      <c r="A1" s="20" t="s">
        <v>14</v>
      </c>
    </row>
    <row r="3" spans="1:3" x14ac:dyDescent="0.2">
      <c r="C3" s="21" t="s">
        <v>144</v>
      </c>
    </row>
    <row r="4" spans="1:3" x14ac:dyDescent="0.2">
      <c r="B4" s="21" t="s">
        <v>137</v>
      </c>
      <c r="C4" s="22">
        <f>42.3/100</f>
        <v>0.42299999999999999</v>
      </c>
    </row>
    <row r="5" spans="1:3" x14ac:dyDescent="0.2">
      <c r="B5" s="21" t="s">
        <v>138</v>
      </c>
      <c r="C5" s="22">
        <f>49.3/100</f>
        <v>0.49299999999999999</v>
      </c>
    </row>
    <row r="6" spans="1:3" x14ac:dyDescent="0.2">
      <c r="B6" s="21" t="s">
        <v>139</v>
      </c>
      <c r="C6" s="22">
        <f>0.4/100</f>
        <v>4.0000000000000001E-3</v>
      </c>
    </row>
    <row r="7" spans="1:3" x14ac:dyDescent="0.2">
      <c r="B7" s="21" t="s">
        <v>140</v>
      </c>
      <c r="C7" s="22">
        <f>1.7/100</f>
        <v>1.7000000000000001E-2</v>
      </c>
    </row>
    <row r="8" spans="1:3" x14ac:dyDescent="0.2">
      <c r="B8" s="21" t="s">
        <v>141</v>
      </c>
      <c r="C8" s="22">
        <f>2.7/100</f>
        <v>2.7000000000000003E-2</v>
      </c>
    </row>
    <row r="9" spans="1:3" x14ac:dyDescent="0.2">
      <c r="B9" s="21" t="s">
        <v>142</v>
      </c>
      <c r="C9" s="22">
        <f>3.7/100</f>
        <v>3.7000000000000005E-2</v>
      </c>
    </row>
    <row r="10" spans="1:3" x14ac:dyDescent="0.2">
      <c r="B10" s="21" t="s">
        <v>143</v>
      </c>
      <c r="C10" s="22">
        <v>1</v>
      </c>
    </row>
    <row r="11" spans="1:3" ht="15" thickBot="1" x14ac:dyDescent="0.25"/>
    <row r="12" spans="1:3" ht="15" thickBot="1" x14ac:dyDescent="0.25">
      <c r="B12" s="23" t="s">
        <v>145</v>
      </c>
    </row>
  </sheetData>
  <hyperlinks>
    <hyperlink ref="B12" location="Contents!A1" display="Back to Content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59999389629810485"/>
  </sheetPr>
  <dimension ref="A1:J11"/>
  <sheetViews>
    <sheetView workbookViewId="0">
      <selection activeCell="B11" sqref="B11"/>
    </sheetView>
  </sheetViews>
  <sheetFormatPr defaultRowHeight="14.25" x14ac:dyDescent="0.2"/>
  <cols>
    <col min="2" max="2" width="16.875" bestFit="1" customWidth="1"/>
  </cols>
  <sheetData>
    <row r="1" spans="1:10" x14ac:dyDescent="0.2">
      <c r="A1" s="20" t="s">
        <v>30</v>
      </c>
    </row>
    <row r="3" spans="1:10" x14ac:dyDescent="0.2">
      <c r="B3" s="21"/>
      <c r="C3" s="21" t="s">
        <v>214</v>
      </c>
      <c r="D3" s="21" t="s">
        <v>215</v>
      </c>
      <c r="E3" s="21" t="s">
        <v>216</v>
      </c>
      <c r="F3" s="21" t="s">
        <v>217</v>
      </c>
      <c r="G3" s="21" t="s">
        <v>218</v>
      </c>
      <c r="H3" s="21" t="s">
        <v>219</v>
      </c>
      <c r="I3" s="21" t="s">
        <v>220</v>
      </c>
      <c r="J3" s="21" t="s">
        <v>143</v>
      </c>
    </row>
    <row r="4" spans="1:10" x14ac:dyDescent="0.2">
      <c r="B4" s="21" t="s">
        <v>221</v>
      </c>
      <c r="C4" s="22">
        <v>0.52400000000000002</v>
      </c>
      <c r="D4" s="22">
        <v>9.2999999999999999E-2</v>
      </c>
      <c r="E4" s="22">
        <v>0.04</v>
      </c>
      <c r="F4" s="22">
        <v>0.27800000000000002</v>
      </c>
      <c r="G4" s="22">
        <v>1.7999999999999999E-2</v>
      </c>
      <c r="H4" s="22">
        <v>1.6E-2</v>
      </c>
      <c r="I4" s="22">
        <v>3.1E-2</v>
      </c>
      <c r="J4" s="22">
        <v>1</v>
      </c>
    </row>
    <row r="5" spans="1:10" x14ac:dyDescent="0.2">
      <c r="B5" s="21" t="s">
        <v>222</v>
      </c>
      <c r="C5" s="22">
        <v>0.627</v>
      </c>
      <c r="D5" s="22">
        <v>0.155</v>
      </c>
      <c r="E5" s="22">
        <v>6.3E-2</v>
      </c>
      <c r="F5" s="22">
        <v>7.9000000000000001E-2</v>
      </c>
      <c r="G5" s="22">
        <v>1.9E-2</v>
      </c>
      <c r="H5" s="22">
        <v>1.6E-2</v>
      </c>
      <c r="I5" s="22">
        <v>4.1000000000000002E-2</v>
      </c>
      <c r="J5" s="22">
        <v>1</v>
      </c>
    </row>
    <row r="6" spans="1:10" x14ac:dyDescent="0.2">
      <c r="B6" s="21" t="s">
        <v>223</v>
      </c>
      <c r="C6" s="22">
        <v>0.60699999999999998</v>
      </c>
      <c r="D6" s="22">
        <v>0.14299999999999999</v>
      </c>
      <c r="E6" s="22">
        <v>0.09</v>
      </c>
      <c r="F6" s="22">
        <v>8.5999999999999993E-2</v>
      </c>
      <c r="G6" s="22">
        <v>4.0000000000000001E-3</v>
      </c>
      <c r="H6" s="22">
        <v>8.0000000000000002E-3</v>
      </c>
      <c r="I6" s="22">
        <v>6.0999999999999999E-2</v>
      </c>
      <c r="J6" s="22">
        <v>1</v>
      </c>
    </row>
    <row r="7" spans="1:10" x14ac:dyDescent="0.2">
      <c r="B7" s="21" t="s">
        <v>224</v>
      </c>
      <c r="C7" s="22">
        <v>0.65</v>
      </c>
      <c r="D7" s="22">
        <v>0.16500000000000001</v>
      </c>
      <c r="E7" s="22">
        <v>5.8000000000000003E-2</v>
      </c>
      <c r="F7" s="22">
        <v>8.2000000000000003E-2</v>
      </c>
      <c r="G7" s="22">
        <v>8.0000000000000002E-3</v>
      </c>
      <c r="H7" s="22">
        <v>4.0000000000000001E-3</v>
      </c>
      <c r="I7" s="22">
        <v>3.3000000000000002E-2</v>
      </c>
      <c r="J7" s="22">
        <v>1</v>
      </c>
    </row>
    <row r="8" spans="1:10" x14ac:dyDescent="0.2">
      <c r="B8" s="21" t="s">
        <v>225</v>
      </c>
      <c r="C8" s="22">
        <v>0.67300000000000004</v>
      </c>
      <c r="D8" s="22">
        <v>0.13900000000000001</v>
      </c>
      <c r="E8" s="22">
        <v>6.8000000000000005E-2</v>
      </c>
      <c r="F8" s="22">
        <v>5.1999999999999998E-2</v>
      </c>
      <c r="G8" s="22">
        <v>2.4E-2</v>
      </c>
      <c r="H8" s="22">
        <v>8.0000000000000002E-3</v>
      </c>
      <c r="I8" s="22">
        <v>3.5999999999999997E-2</v>
      </c>
      <c r="J8" s="22">
        <v>1</v>
      </c>
    </row>
    <row r="9" spans="1:10" x14ac:dyDescent="0.2">
      <c r="B9" s="32" t="s">
        <v>143</v>
      </c>
      <c r="C9" s="22">
        <v>0.59899999999999998</v>
      </c>
      <c r="D9" s="22">
        <v>0.13100000000000001</v>
      </c>
      <c r="E9" s="22">
        <v>5.8999999999999997E-2</v>
      </c>
      <c r="F9" s="22">
        <v>0.14399999999999999</v>
      </c>
      <c r="G9" s="22">
        <v>1.7000000000000001E-2</v>
      </c>
      <c r="H9" s="22">
        <v>1.2E-2</v>
      </c>
      <c r="I9" s="22">
        <v>3.7999999999999999E-2</v>
      </c>
      <c r="J9" s="22">
        <v>1</v>
      </c>
    </row>
    <row r="10" spans="1:10" ht="15" thickBot="1" x14ac:dyDescent="0.25"/>
    <row r="11" spans="1:10" ht="15" thickBot="1" x14ac:dyDescent="0.25">
      <c r="B11" s="23" t="s">
        <v>145</v>
      </c>
    </row>
  </sheetData>
  <hyperlinks>
    <hyperlink ref="B1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sheetPr>
  <dimension ref="A1:J10"/>
  <sheetViews>
    <sheetView workbookViewId="0">
      <selection activeCell="B10" sqref="B10"/>
    </sheetView>
  </sheetViews>
  <sheetFormatPr defaultRowHeight="14.25" x14ac:dyDescent="0.2"/>
  <cols>
    <col min="2" max="2" width="16.875" bestFit="1" customWidth="1"/>
  </cols>
  <sheetData>
    <row r="1" spans="1:10" x14ac:dyDescent="0.2">
      <c r="A1" s="20" t="s">
        <v>31</v>
      </c>
    </row>
    <row r="3" spans="1:10" x14ac:dyDescent="0.2">
      <c r="B3" s="21"/>
      <c r="C3" s="21" t="s">
        <v>214</v>
      </c>
      <c r="D3" s="21" t="s">
        <v>215</v>
      </c>
      <c r="E3" s="21" t="s">
        <v>216</v>
      </c>
      <c r="F3" s="21" t="s">
        <v>217</v>
      </c>
      <c r="G3" s="21" t="s">
        <v>218</v>
      </c>
      <c r="H3" s="21" t="s">
        <v>219</v>
      </c>
      <c r="I3" s="21" t="s">
        <v>220</v>
      </c>
      <c r="J3" s="21" t="s">
        <v>143</v>
      </c>
    </row>
    <row r="4" spans="1:10" x14ac:dyDescent="0.2">
      <c r="B4" s="21" t="s">
        <v>199</v>
      </c>
      <c r="C4" s="22">
        <v>0.51700000000000002</v>
      </c>
      <c r="D4" s="22">
        <v>0.124</v>
      </c>
      <c r="E4" s="22">
        <v>0.06</v>
      </c>
      <c r="F4" s="22">
        <v>0.25700000000000001</v>
      </c>
      <c r="G4" s="22">
        <v>1.4E-2</v>
      </c>
      <c r="H4" s="22">
        <v>0.01</v>
      </c>
      <c r="I4" s="22">
        <v>1.9E-2</v>
      </c>
      <c r="J4" s="22">
        <v>1</v>
      </c>
    </row>
    <row r="5" spans="1:10" x14ac:dyDescent="0.2">
      <c r="B5" s="21" t="s">
        <v>200</v>
      </c>
      <c r="C5" s="22">
        <v>0.61699999999999999</v>
      </c>
      <c r="D5" s="22">
        <v>0.111</v>
      </c>
      <c r="E5" s="22">
        <v>7.0999999999999994E-2</v>
      </c>
      <c r="F5" s="22">
        <v>0.129</v>
      </c>
      <c r="G5" s="22">
        <v>1.4E-2</v>
      </c>
      <c r="H5" s="22">
        <v>1.7000000000000001E-2</v>
      </c>
      <c r="I5" s="22">
        <v>0.04</v>
      </c>
      <c r="J5" s="22">
        <v>1</v>
      </c>
    </row>
    <row r="6" spans="1:10" x14ac:dyDescent="0.2">
      <c r="B6" s="21" t="s">
        <v>201</v>
      </c>
      <c r="C6" s="22">
        <v>0.622</v>
      </c>
      <c r="D6" s="22">
        <v>0.152</v>
      </c>
      <c r="E6" s="22">
        <v>4.7E-2</v>
      </c>
      <c r="F6" s="22">
        <v>0.1</v>
      </c>
      <c r="G6" s="22">
        <v>2.5000000000000001E-2</v>
      </c>
      <c r="H6" s="22">
        <v>1.2E-2</v>
      </c>
      <c r="I6" s="22">
        <v>4.2000000000000003E-2</v>
      </c>
      <c r="J6" s="22">
        <v>1</v>
      </c>
    </row>
    <row r="7" spans="1:10" x14ac:dyDescent="0.2">
      <c r="B7" s="21" t="s">
        <v>202</v>
      </c>
      <c r="C7" s="22">
        <v>0.68500000000000005</v>
      </c>
      <c r="D7" s="22">
        <v>0.16600000000000001</v>
      </c>
      <c r="E7" s="22">
        <v>5.5E-2</v>
      </c>
      <c r="F7" s="22">
        <v>3.3000000000000002E-2</v>
      </c>
      <c r="G7" s="22">
        <v>6.0000000000000001E-3</v>
      </c>
      <c r="H7" s="22">
        <v>6.0000000000000001E-3</v>
      </c>
      <c r="I7" s="22">
        <v>0.05</v>
      </c>
      <c r="J7" s="22">
        <v>1</v>
      </c>
    </row>
    <row r="8" spans="1:10" x14ac:dyDescent="0.2">
      <c r="B8" s="32" t="s">
        <v>143</v>
      </c>
      <c r="C8" s="22">
        <v>0.59899999999999998</v>
      </c>
      <c r="D8" s="22">
        <v>0.13</v>
      </c>
      <c r="E8" s="22">
        <v>0.06</v>
      </c>
      <c r="F8" s="22">
        <v>0.14399999999999999</v>
      </c>
      <c r="G8" s="22">
        <v>1.7000000000000001E-2</v>
      </c>
      <c r="H8" s="22">
        <v>1.2E-2</v>
      </c>
      <c r="I8" s="22">
        <v>3.6999999999999998E-2</v>
      </c>
      <c r="J8" s="22">
        <v>1</v>
      </c>
    </row>
    <row r="9" spans="1:10" ht="15" thickBot="1" x14ac:dyDescent="0.25"/>
    <row r="10" spans="1:10" ht="15" thickBot="1" x14ac:dyDescent="0.25">
      <c r="B10" s="23" t="s">
        <v>145</v>
      </c>
    </row>
  </sheetData>
  <hyperlinks>
    <hyperlink ref="B10"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59999389629810485"/>
  </sheetPr>
  <dimension ref="A1:E11"/>
  <sheetViews>
    <sheetView workbookViewId="0">
      <selection activeCell="B11" sqref="B11"/>
    </sheetView>
  </sheetViews>
  <sheetFormatPr defaultRowHeight="14.25" x14ac:dyDescent="0.2"/>
  <cols>
    <col min="2" max="2" width="16.875" bestFit="1" customWidth="1"/>
  </cols>
  <sheetData>
    <row r="1" spans="1:5" x14ac:dyDescent="0.2">
      <c r="A1" s="20" t="s">
        <v>32</v>
      </c>
    </row>
    <row r="3" spans="1:5" x14ac:dyDescent="0.2">
      <c r="B3" s="21"/>
      <c r="C3" s="21" t="s">
        <v>172</v>
      </c>
      <c r="D3" s="21" t="s">
        <v>171</v>
      </c>
      <c r="E3" s="21" t="s">
        <v>143</v>
      </c>
    </row>
    <row r="4" spans="1:5" x14ac:dyDescent="0.2">
      <c r="B4" s="21" t="s">
        <v>154</v>
      </c>
      <c r="C4" s="22">
        <v>0.65400000000000003</v>
      </c>
      <c r="D4" s="22">
        <v>0.34599999999999997</v>
      </c>
      <c r="E4" s="22">
        <v>1</v>
      </c>
    </row>
    <row r="5" spans="1:5" x14ac:dyDescent="0.2">
      <c r="B5" s="21" t="s">
        <v>155</v>
      </c>
      <c r="C5" s="22">
        <v>0.70799999999999996</v>
      </c>
      <c r="D5" s="22">
        <v>0.29199999999999998</v>
      </c>
      <c r="E5" s="22">
        <v>1</v>
      </c>
    </row>
    <row r="6" spans="1:5" x14ac:dyDescent="0.2">
      <c r="B6" s="21" t="s">
        <v>156</v>
      </c>
      <c r="C6" s="22">
        <v>0.75600000000000001</v>
      </c>
      <c r="D6" s="22">
        <v>0.24399999999999999</v>
      </c>
      <c r="E6" s="22">
        <v>1</v>
      </c>
    </row>
    <row r="7" spans="1:5" x14ac:dyDescent="0.2">
      <c r="B7" s="21" t="s">
        <v>157</v>
      </c>
      <c r="C7" s="22">
        <v>0.79800000000000004</v>
      </c>
      <c r="D7" s="22">
        <v>0.20200000000000001</v>
      </c>
      <c r="E7" s="22">
        <v>1</v>
      </c>
    </row>
    <row r="8" spans="1:5" x14ac:dyDescent="0.2">
      <c r="B8" s="21" t="s">
        <v>158</v>
      </c>
      <c r="C8" s="22">
        <v>0.92</v>
      </c>
      <c r="D8" s="22">
        <v>0.08</v>
      </c>
      <c r="E8" s="22">
        <v>1</v>
      </c>
    </row>
    <row r="9" spans="1:5" x14ac:dyDescent="0.2">
      <c r="B9" s="21"/>
      <c r="C9" s="22">
        <v>0.76100000000000001</v>
      </c>
      <c r="D9" s="22">
        <v>0.23899999999999999</v>
      </c>
      <c r="E9" s="22">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59999389629810485"/>
  </sheetPr>
  <dimension ref="A1:C9"/>
  <sheetViews>
    <sheetView workbookViewId="0">
      <selection activeCell="B9" sqref="B9"/>
    </sheetView>
  </sheetViews>
  <sheetFormatPr defaultRowHeight="14.25" x14ac:dyDescent="0.2"/>
  <cols>
    <col min="2" max="2" width="24.625" bestFit="1" customWidth="1"/>
  </cols>
  <sheetData>
    <row r="1" spans="1:3" x14ac:dyDescent="0.2">
      <c r="A1" s="20" t="s">
        <v>33</v>
      </c>
    </row>
    <row r="3" spans="1:3" x14ac:dyDescent="0.2">
      <c r="C3" t="s">
        <v>144</v>
      </c>
    </row>
    <row r="4" spans="1:3" x14ac:dyDescent="0.2">
      <c r="B4" t="s">
        <v>226</v>
      </c>
      <c r="C4" s="30">
        <v>0.44600000000000001</v>
      </c>
    </row>
    <row r="5" spans="1:3" x14ac:dyDescent="0.2">
      <c r="B5" t="s">
        <v>227</v>
      </c>
      <c r="C5" s="30">
        <v>0.28000000000000003</v>
      </c>
    </row>
    <row r="6" spans="1:3" x14ac:dyDescent="0.2">
      <c r="B6" t="s">
        <v>228</v>
      </c>
      <c r="C6" s="30">
        <v>0.27399999999999997</v>
      </c>
    </row>
    <row r="7" spans="1:3" x14ac:dyDescent="0.2">
      <c r="B7" t="s">
        <v>143</v>
      </c>
      <c r="C7" s="30">
        <v>1</v>
      </c>
    </row>
    <row r="8" spans="1:3" ht="15" thickBot="1" x14ac:dyDescent="0.25"/>
    <row r="9" spans="1:3" ht="15" thickBot="1" x14ac:dyDescent="0.25">
      <c r="B9" s="23" t="s">
        <v>145</v>
      </c>
    </row>
  </sheetData>
  <hyperlinks>
    <hyperlink ref="B9"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4"/>
  <sheetViews>
    <sheetView workbookViewId="0">
      <selection activeCell="B14" sqref="B14"/>
    </sheetView>
  </sheetViews>
  <sheetFormatPr defaultRowHeight="14.25" x14ac:dyDescent="0.2"/>
  <cols>
    <col min="2" max="2" width="16.875" bestFit="1" customWidth="1"/>
  </cols>
  <sheetData>
    <row r="1" spans="1:3" x14ac:dyDescent="0.2">
      <c r="A1" s="20" t="s">
        <v>34</v>
      </c>
    </row>
    <row r="3" spans="1:3" x14ac:dyDescent="0.2">
      <c r="C3" t="s">
        <v>144</v>
      </c>
    </row>
    <row r="4" spans="1:3" x14ac:dyDescent="0.2">
      <c r="B4" t="s">
        <v>229</v>
      </c>
      <c r="C4" s="30">
        <v>0.20300000000000001</v>
      </c>
    </row>
    <row r="5" spans="1:3" x14ac:dyDescent="0.2">
      <c r="B5" t="s">
        <v>230</v>
      </c>
      <c r="C5" s="30">
        <v>0.26200000000000001</v>
      </c>
    </row>
    <row r="6" spans="1:3" x14ac:dyDescent="0.2">
      <c r="B6" t="s">
        <v>231</v>
      </c>
      <c r="C6" s="30">
        <v>7.2999999999999995E-2</v>
      </c>
    </row>
    <row r="7" spans="1:3" x14ac:dyDescent="0.2">
      <c r="B7" t="s">
        <v>232</v>
      </c>
      <c r="C7" s="30">
        <v>9.8000000000000004E-2</v>
      </c>
    </row>
    <row r="8" spans="1:3" x14ac:dyDescent="0.2">
      <c r="B8" t="s">
        <v>233</v>
      </c>
      <c r="C8" s="30">
        <v>5.5E-2</v>
      </c>
    </row>
    <row r="9" spans="1:3" x14ac:dyDescent="0.2">
      <c r="B9" t="s">
        <v>234</v>
      </c>
      <c r="C9" s="30">
        <v>9.6000000000000002E-2</v>
      </c>
    </row>
    <row r="10" spans="1:3" x14ac:dyDescent="0.2">
      <c r="B10" t="s">
        <v>235</v>
      </c>
      <c r="C10" s="30">
        <v>9.0000000000000011E-3</v>
      </c>
    </row>
    <row r="11" spans="1:3" x14ac:dyDescent="0.2">
      <c r="B11" t="s">
        <v>236</v>
      </c>
      <c r="C11" s="30">
        <v>0.20399999999999999</v>
      </c>
    </row>
    <row r="12" spans="1:3" x14ac:dyDescent="0.2">
      <c r="B12" t="s">
        <v>143</v>
      </c>
      <c r="C12" s="30">
        <v>1</v>
      </c>
    </row>
    <row r="13" spans="1:3" ht="15" thickBot="1" x14ac:dyDescent="0.25"/>
    <row r="14" spans="1:3" ht="15" thickBot="1" x14ac:dyDescent="0.25">
      <c r="B14" s="23" t="s">
        <v>145</v>
      </c>
    </row>
  </sheetData>
  <hyperlinks>
    <hyperlink ref="B14"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11"/>
  <sheetViews>
    <sheetView workbookViewId="0">
      <selection activeCell="B11" sqref="B11"/>
    </sheetView>
  </sheetViews>
  <sheetFormatPr defaultRowHeight="14.25" x14ac:dyDescent="0.2"/>
  <cols>
    <col min="2" max="2" width="16.875" bestFit="1" customWidth="1"/>
  </cols>
  <sheetData>
    <row r="1" spans="1:6" x14ac:dyDescent="0.2">
      <c r="A1" s="20" t="s">
        <v>35</v>
      </c>
    </row>
    <row r="3" spans="1:6" x14ac:dyDescent="0.2">
      <c r="C3" t="s">
        <v>172</v>
      </c>
      <c r="D3" t="s">
        <v>171</v>
      </c>
      <c r="E3" t="s">
        <v>237</v>
      </c>
      <c r="F3" t="s">
        <v>143</v>
      </c>
    </row>
    <row r="4" spans="1:6" x14ac:dyDescent="0.2">
      <c r="B4" t="s">
        <v>154</v>
      </c>
      <c r="C4" s="30">
        <v>0.115</v>
      </c>
      <c r="D4" s="30">
        <v>0.45900000000000002</v>
      </c>
      <c r="E4" s="30">
        <v>0.42599999999999999</v>
      </c>
      <c r="F4" s="30">
        <v>1</v>
      </c>
    </row>
    <row r="5" spans="1:6" x14ac:dyDescent="0.2">
      <c r="B5" t="s">
        <v>155</v>
      </c>
      <c r="C5" s="30">
        <v>4.9000000000000002E-2</v>
      </c>
      <c r="D5" s="30">
        <v>0.65500000000000003</v>
      </c>
      <c r="E5" s="30">
        <v>0.29599999999999999</v>
      </c>
      <c r="F5" s="30">
        <v>1</v>
      </c>
    </row>
    <row r="6" spans="1:6" x14ac:dyDescent="0.2">
      <c r="B6" t="s">
        <v>156</v>
      </c>
      <c r="C6" s="30">
        <v>5.3999999999999999E-2</v>
      </c>
      <c r="D6" s="30">
        <v>0.68400000000000005</v>
      </c>
      <c r="E6" s="30">
        <v>0.26200000000000001</v>
      </c>
      <c r="F6" s="30">
        <v>1</v>
      </c>
    </row>
    <row r="7" spans="1:6" x14ac:dyDescent="0.2">
      <c r="B7" t="s">
        <v>157</v>
      </c>
      <c r="C7" s="30">
        <v>0.03</v>
      </c>
      <c r="D7" s="30">
        <v>0.81299999999999994</v>
      </c>
      <c r="E7" s="30">
        <v>0.158</v>
      </c>
      <c r="F7" s="30">
        <v>1</v>
      </c>
    </row>
    <row r="8" spans="1:6" x14ac:dyDescent="0.2">
      <c r="B8" t="s">
        <v>158</v>
      </c>
      <c r="C8" s="30">
        <v>1.2999999999999999E-2</v>
      </c>
      <c r="D8" s="30">
        <v>0.96</v>
      </c>
      <c r="E8" s="30">
        <v>2.7E-2</v>
      </c>
      <c r="F8" s="30">
        <v>1</v>
      </c>
    </row>
    <row r="9" spans="1:6" x14ac:dyDescent="0.2">
      <c r="B9" t="s">
        <v>143</v>
      </c>
      <c r="C9" s="30">
        <v>5.7000000000000002E-2</v>
      </c>
      <c r="D9" s="30">
        <v>0.69599999999999995</v>
      </c>
      <c r="E9" s="30">
        <v>0.247</v>
      </c>
      <c r="F9" s="30">
        <v>1</v>
      </c>
    </row>
    <row r="10" spans="1:6" ht="15" thickBot="1" x14ac:dyDescent="0.25"/>
    <row r="11" spans="1:6" ht="15" thickBot="1" x14ac:dyDescent="0.25">
      <c r="B11" s="23" t="s">
        <v>145</v>
      </c>
    </row>
  </sheetData>
  <hyperlinks>
    <hyperlink ref="B1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12"/>
  <sheetViews>
    <sheetView workbookViewId="0">
      <selection activeCell="B12" sqref="B12"/>
    </sheetView>
  </sheetViews>
  <sheetFormatPr defaultRowHeight="14.25" x14ac:dyDescent="0.2"/>
  <cols>
    <col min="2" max="2" width="19.625" bestFit="1" customWidth="1"/>
  </cols>
  <sheetData>
    <row r="1" spans="1:6" x14ac:dyDescent="0.2">
      <c r="A1" s="20" t="s">
        <v>36</v>
      </c>
    </row>
    <row r="3" spans="1:6" x14ac:dyDescent="0.2">
      <c r="C3" t="s">
        <v>172</v>
      </c>
      <c r="D3" t="s">
        <v>171</v>
      </c>
      <c r="E3" t="s">
        <v>237</v>
      </c>
      <c r="F3" t="s">
        <v>143</v>
      </c>
    </row>
    <row r="4" spans="1:6" x14ac:dyDescent="0.2">
      <c r="B4" t="s">
        <v>148</v>
      </c>
      <c r="C4" s="30">
        <v>9.1999999999999998E-2</v>
      </c>
      <c r="D4" s="30">
        <v>0.48499999999999999</v>
      </c>
      <c r="E4" s="30">
        <v>0.42299999999999999</v>
      </c>
      <c r="F4" s="30">
        <v>1</v>
      </c>
    </row>
    <row r="5" spans="1:6" x14ac:dyDescent="0.2">
      <c r="B5" t="s">
        <v>149</v>
      </c>
      <c r="C5" s="30">
        <v>9.6000000000000002E-2</v>
      </c>
      <c r="D5" s="30">
        <v>0.623</v>
      </c>
      <c r="E5" s="30">
        <v>0.28100000000000003</v>
      </c>
      <c r="F5" s="30">
        <v>1</v>
      </c>
    </row>
    <row r="6" spans="1:6" x14ac:dyDescent="0.2">
      <c r="B6" t="s">
        <v>150</v>
      </c>
      <c r="C6" s="30">
        <v>0.04</v>
      </c>
      <c r="D6" s="30">
        <v>0.75900000000000001</v>
      </c>
      <c r="E6" s="30">
        <v>0.20100000000000001</v>
      </c>
      <c r="F6" s="30">
        <v>1</v>
      </c>
    </row>
    <row r="7" spans="1:6" x14ac:dyDescent="0.2">
      <c r="B7" t="s">
        <v>151</v>
      </c>
      <c r="C7" s="30">
        <v>0.04</v>
      </c>
      <c r="D7" s="30">
        <v>0.68</v>
      </c>
      <c r="E7" s="30">
        <v>0.28000000000000003</v>
      </c>
      <c r="F7" s="30">
        <v>1</v>
      </c>
    </row>
    <row r="8" spans="1:6" x14ac:dyDescent="0.2">
      <c r="B8" t="s">
        <v>152</v>
      </c>
      <c r="C8" s="30">
        <v>4.7E-2</v>
      </c>
      <c r="D8" s="30">
        <v>0.83499999999999996</v>
      </c>
      <c r="E8" s="30">
        <v>0.11799999999999999</v>
      </c>
      <c r="F8" s="30">
        <v>1</v>
      </c>
    </row>
    <row r="9" spans="1:6" x14ac:dyDescent="0.2">
      <c r="B9" t="s">
        <v>153</v>
      </c>
      <c r="C9" s="30">
        <v>0</v>
      </c>
      <c r="D9" s="30">
        <v>0.95199999999999996</v>
      </c>
      <c r="E9" s="30">
        <v>4.8000000000000001E-2</v>
      </c>
      <c r="F9" s="30">
        <v>1</v>
      </c>
    </row>
    <row r="10" spans="1:6" x14ac:dyDescent="0.2">
      <c r="C10" s="30">
        <v>5.7000000000000002E-2</v>
      </c>
      <c r="D10" s="30">
        <v>0.69599999999999995</v>
      </c>
      <c r="E10" s="30">
        <v>0.246</v>
      </c>
      <c r="F10" s="30">
        <v>1</v>
      </c>
    </row>
    <row r="11" spans="1:6" ht="15" thickBot="1" x14ac:dyDescent="0.25"/>
    <row r="12" spans="1:6" ht="15" thickBot="1" x14ac:dyDescent="0.25">
      <c r="B12" s="23" t="s">
        <v>145</v>
      </c>
    </row>
  </sheetData>
  <hyperlinks>
    <hyperlink ref="B12"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11"/>
  <sheetViews>
    <sheetView workbookViewId="0">
      <selection activeCell="B11" sqref="B11"/>
    </sheetView>
  </sheetViews>
  <sheetFormatPr defaultRowHeight="14.25" x14ac:dyDescent="0.2"/>
  <cols>
    <col min="2" max="2" width="16.875" bestFit="1" customWidth="1"/>
  </cols>
  <sheetData>
    <row r="1" spans="1:3" x14ac:dyDescent="0.2">
      <c r="A1" s="26" t="s">
        <v>37</v>
      </c>
    </row>
    <row r="3" spans="1:3" x14ac:dyDescent="0.2">
      <c r="B3" s="21"/>
      <c r="C3" s="21" t="s">
        <v>144</v>
      </c>
    </row>
    <row r="4" spans="1:3" x14ac:dyDescent="0.2">
      <c r="B4" s="21" t="s">
        <v>238</v>
      </c>
      <c r="C4" s="22">
        <v>0.51600000000000001</v>
      </c>
    </row>
    <row r="5" spans="1:3" x14ac:dyDescent="0.2">
      <c r="B5" s="21" t="s">
        <v>239</v>
      </c>
      <c r="C5" s="22">
        <v>0.16699999999999998</v>
      </c>
    </row>
    <row r="6" spans="1:3" x14ac:dyDescent="0.2">
      <c r="B6" s="21" t="s">
        <v>240</v>
      </c>
      <c r="C6" s="22">
        <v>6.6000000000000003E-2</v>
      </c>
    </row>
    <row r="7" spans="1:3" x14ac:dyDescent="0.2">
      <c r="B7" s="21" t="s">
        <v>241</v>
      </c>
      <c r="C7" s="22">
        <v>0.22800000000000001</v>
      </c>
    </row>
    <row r="8" spans="1:3" x14ac:dyDescent="0.2">
      <c r="B8" s="21" t="s">
        <v>242</v>
      </c>
      <c r="C8" s="22">
        <v>2.4E-2</v>
      </c>
    </row>
    <row r="9" spans="1:3" x14ac:dyDescent="0.2">
      <c r="B9" s="21" t="s">
        <v>143</v>
      </c>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17"/>
  <sheetViews>
    <sheetView workbookViewId="0">
      <selection activeCell="B17" sqref="B17"/>
    </sheetView>
  </sheetViews>
  <sheetFormatPr defaultRowHeight="14.25" x14ac:dyDescent="0.2"/>
  <cols>
    <col min="2" max="2" width="18.25" bestFit="1" customWidth="1"/>
  </cols>
  <sheetData>
    <row r="1" spans="1:3" x14ac:dyDescent="0.2">
      <c r="A1" s="26" t="s">
        <v>38</v>
      </c>
    </row>
    <row r="3" spans="1:3" x14ac:dyDescent="0.2">
      <c r="C3" t="s">
        <v>250</v>
      </c>
    </row>
    <row r="4" spans="1:3" x14ac:dyDescent="0.2">
      <c r="B4" t="s">
        <v>243</v>
      </c>
      <c r="C4" s="30">
        <v>0.13100000000000001</v>
      </c>
    </row>
    <row r="5" spans="1:3" x14ac:dyDescent="0.2">
      <c r="B5" t="s">
        <v>244</v>
      </c>
      <c r="C5" s="30">
        <v>9.2999999999999999E-2</v>
      </c>
    </row>
    <row r="6" spans="1:3" x14ac:dyDescent="0.2">
      <c r="B6" t="s">
        <v>245</v>
      </c>
      <c r="C6" s="30">
        <v>5.8000000000000003E-2</v>
      </c>
    </row>
    <row r="7" spans="1:3" x14ac:dyDescent="0.2">
      <c r="B7" t="s">
        <v>246</v>
      </c>
      <c r="C7" s="30">
        <v>0.15</v>
      </c>
    </row>
    <row r="8" spans="1:3" x14ac:dyDescent="0.2">
      <c r="B8" t="s">
        <v>247</v>
      </c>
      <c r="C8" s="30">
        <v>0.157</v>
      </c>
    </row>
    <row r="9" spans="1:3" x14ac:dyDescent="0.2">
      <c r="B9" t="s">
        <v>248</v>
      </c>
      <c r="C9" s="30">
        <v>0.1</v>
      </c>
    </row>
    <row r="10" spans="1:3" x14ac:dyDescent="0.2">
      <c r="B10" t="s">
        <v>140</v>
      </c>
      <c r="C10" s="30">
        <v>0.129</v>
      </c>
    </row>
    <row r="11" spans="1:3" x14ac:dyDescent="0.2">
      <c r="B11" t="s">
        <v>249</v>
      </c>
      <c r="C11" s="30">
        <v>0.23200000000000001</v>
      </c>
    </row>
    <row r="12" spans="1:3" x14ac:dyDescent="0.2">
      <c r="B12" t="s">
        <v>139</v>
      </c>
      <c r="C12" s="30">
        <v>0.185</v>
      </c>
    </row>
    <row r="13" spans="1:3" x14ac:dyDescent="0.2">
      <c r="B13" t="s">
        <v>226</v>
      </c>
      <c r="C13" s="30">
        <v>0.36599999999999999</v>
      </c>
    </row>
    <row r="14" spans="1:3" ht="15" thickBot="1" x14ac:dyDescent="0.25"/>
    <row r="15" spans="1:3" ht="15" thickBot="1" x14ac:dyDescent="0.25">
      <c r="B15" s="23" t="s">
        <v>145</v>
      </c>
    </row>
    <row r="17" spans="2:2" x14ac:dyDescent="0.2">
      <c r="B17" t="s">
        <v>251</v>
      </c>
    </row>
  </sheetData>
  <hyperlinks>
    <hyperlink ref="B15"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0"/>
  <sheetViews>
    <sheetView workbookViewId="0">
      <selection activeCell="B10" sqref="B10"/>
    </sheetView>
  </sheetViews>
  <sheetFormatPr defaultRowHeight="14.25" x14ac:dyDescent="0.2"/>
  <cols>
    <col min="1" max="1" width="9" style="21"/>
    <col min="2" max="2" width="18.125" style="21" bestFit="1" customWidth="1"/>
    <col min="3" max="16384" width="9" style="21"/>
  </cols>
  <sheetData>
    <row r="1" spans="1:3" x14ac:dyDescent="0.2">
      <c r="A1" s="20" t="s">
        <v>39</v>
      </c>
    </row>
    <row r="3" spans="1:3" x14ac:dyDescent="0.2">
      <c r="C3" s="21" t="s">
        <v>144</v>
      </c>
    </row>
    <row r="4" spans="1:3" x14ac:dyDescent="0.2">
      <c r="B4" s="21" t="s">
        <v>167</v>
      </c>
      <c r="C4" s="22">
        <v>0</v>
      </c>
    </row>
    <row r="5" spans="1:3" x14ac:dyDescent="0.2">
      <c r="B5" s="21" t="s">
        <v>252</v>
      </c>
      <c r="C5" s="22">
        <v>7.1999999999999995E-2</v>
      </c>
    </row>
    <row r="6" spans="1:3" x14ac:dyDescent="0.2">
      <c r="B6" s="21" t="s">
        <v>253</v>
      </c>
      <c r="C6" s="22">
        <v>5.3999999999999999E-2</v>
      </c>
    </row>
    <row r="7" spans="1:3" x14ac:dyDescent="0.2">
      <c r="B7" s="21" t="s">
        <v>226</v>
      </c>
      <c r="C7" s="22">
        <v>0.874</v>
      </c>
    </row>
    <row r="8" spans="1:3" x14ac:dyDescent="0.2">
      <c r="C8" s="22">
        <v>1</v>
      </c>
    </row>
    <row r="9" spans="1:3" ht="15" thickBot="1" x14ac:dyDescent="0.25"/>
    <row r="10" spans="1:3" ht="15" thickBot="1" x14ac:dyDescent="0.25">
      <c r="B10" s="23" t="s">
        <v>145</v>
      </c>
    </row>
  </sheetData>
  <hyperlinks>
    <hyperlink ref="B10"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D11"/>
  <sheetViews>
    <sheetView workbookViewId="0"/>
  </sheetViews>
  <sheetFormatPr defaultRowHeight="14.25" x14ac:dyDescent="0.2"/>
  <cols>
    <col min="2" max="2" width="19.625" bestFit="1" customWidth="1"/>
    <col min="3" max="3" width="10.125" bestFit="1" customWidth="1"/>
  </cols>
  <sheetData>
    <row r="1" spans="1:4" x14ac:dyDescent="0.2">
      <c r="A1" s="20" t="s">
        <v>146</v>
      </c>
    </row>
    <row r="3" spans="1:4" x14ac:dyDescent="0.2">
      <c r="B3" s="21"/>
      <c r="C3" s="21" t="s">
        <v>137</v>
      </c>
      <c r="D3" s="21" t="s">
        <v>147</v>
      </c>
    </row>
    <row r="4" spans="1:4" x14ac:dyDescent="0.2">
      <c r="B4" s="21" t="s">
        <v>148</v>
      </c>
      <c r="C4" s="22">
        <f>20.5/100</f>
        <v>0.20499999999999999</v>
      </c>
      <c r="D4" s="22">
        <v>0.25</v>
      </c>
    </row>
    <row r="5" spans="1:4" x14ac:dyDescent="0.2">
      <c r="B5" s="21" t="s">
        <v>149</v>
      </c>
      <c r="C5" s="22">
        <f>13.7/100</f>
        <v>0.13699999999999998</v>
      </c>
      <c r="D5" s="22">
        <v>0.1</v>
      </c>
    </row>
    <row r="6" spans="1:4" x14ac:dyDescent="0.2">
      <c r="B6" s="21" t="s">
        <v>150</v>
      </c>
      <c r="C6" s="22">
        <f>51.4/100</f>
        <v>0.51400000000000001</v>
      </c>
      <c r="D6" s="22">
        <v>0.48</v>
      </c>
    </row>
    <row r="7" spans="1:4" x14ac:dyDescent="0.2">
      <c r="B7" s="21" t="s">
        <v>151</v>
      </c>
      <c r="C7" s="22">
        <f>2.4/100</f>
        <v>2.4E-2</v>
      </c>
      <c r="D7" s="22">
        <v>0.02</v>
      </c>
    </row>
    <row r="8" spans="1:4" x14ac:dyDescent="0.2">
      <c r="B8" s="21" t="s">
        <v>152</v>
      </c>
      <c r="C8" s="22">
        <f>8/100</f>
        <v>0.08</v>
      </c>
      <c r="D8" s="22">
        <v>0.09</v>
      </c>
    </row>
    <row r="9" spans="1:4" x14ac:dyDescent="0.2">
      <c r="B9" s="21" t="s">
        <v>153</v>
      </c>
      <c r="C9" s="22">
        <f>4/100</f>
        <v>0.04</v>
      </c>
      <c r="D9" s="22">
        <v>7.0000000000000007E-2</v>
      </c>
    </row>
    <row r="10" spans="1:4" ht="15" thickBot="1" x14ac:dyDescent="0.25"/>
    <row r="11" spans="1:4" ht="15" thickBot="1" x14ac:dyDescent="0.25">
      <c r="B11" s="23" t="s">
        <v>145</v>
      </c>
    </row>
  </sheetData>
  <hyperlinks>
    <hyperlink ref="B1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2"/>
  <sheetViews>
    <sheetView workbookViewId="0">
      <selection activeCell="B12" sqref="B12"/>
    </sheetView>
  </sheetViews>
  <sheetFormatPr defaultRowHeight="14.25" x14ac:dyDescent="0.2"/>
  <cols>
    <col min="2" max="2" width="19.75" bestFit="1" customWidth="1"/>
  </cols>
  <sheetData>
    <row r="1" spans="1:5" x14ac:dyDescent="0.2">
      <c r="A1" s="20" t="s">
        <v>40</v>
      </c>
    </row>
    <row r="3" spans="1:5" x14ac:dyDescent="0.2">
      <c r="B3" s="21"/>
      <c r="C3" s="21" t="s">
        <v>254</v>
      </c>
      <c r="D3" s="21" t="s">
        <v>255</v>
      </c>
      <c r="E3" s="21" t="s">
        <v>143</v>
      </c>
    </row>
    <row r="4" spans="1:5" x14ac:dyDescent="0.2">
      <c r="B4" s="21" t="s">
        <v>167</v>
      </c>
      <c r="C4" s="22">
        <v>0.249</v>
      </c>
      <c r="D4" s="22">
        <v>0.13600000000000001</v>
      </c>
      <c r="E4" s="22">
        <v>0.23400000000000001</v>
      </c>
    </row>
    <row r="5" spans="1:5" x14ac:dyDescent="0.2">
      <c r="B5" s="21" t="s">
        <v>256</v>
      </c>
      <c r="C5" s="22">
        <v>1.6E-2</v>
      </c>
      <c r="D5" s="22">
        <v>0.32600000000000001</v>
      </c>
      <c r="E5" s="22">
        <v>5.6000000000000001E-2</v>
      </c>
    </row>
    <row r="6" spans="1:5" x14ac:dyDescent="0.2">
      <c r="B6" s="21" t="s">
        <v>257</v>
      </c>
      <c r="C6" s="22">
        <v>2.3E-2</v>
      </c>
      <c r="D6" s="22">
        <v>0.183</v>
      </c>
      <c r="E6" s="22">
        <v>4.3999999999999997E-2</v>
      </c>
    </row>
    <row r="7" spans="1:5" x14ac:dyDescent="0.2">
      <c r="B7" s="21" t="s">
        <v>258</v>
      </c>
      <c r="C7" s="22">
        <v>8.5000000000000006E-2</v>
      </c>
      <c r="D7" s="22">
        <v>0.19400000000000001</v>
      </c>
      <c r="E7" s="22">
        <v>9.9000000000000005E-2</v>
      </c>
    </row>
    <row r="8" spans="1:5" x14ac:dyDescent="0.2">
      <c r="B8" s="21" t="s">
        <v>259</v>
      </c>
      <c r="C8" s="22">
        <v>0.158</v>
      </c>
      <c r="D8" s="22">
        <v>7.9000000000000001E-2</v>
      </c>
      <c r="E8" s="22">
        <v>0.14799999999999999</v>
      </c>
    </row>
    <row r="9" spans="1:5" x14ac:dyDescent="0.2">
      <c r="B9" s="21" t="s">
        <v>260</v>
      </c>
      <c r="C9" s="22">
        <v>0.47</v>
      </c>
      <c r="D9" s="22">
        <v>8.2000000000000003E-2</v>
      </c>
      <c r="E9" s="22">
        <v>0.41899999999999998</v>
      </c>
    </row>
    <row r="10" spans="1:5" x14ac:dyDescent="0.2">
      <c r="B10" s="21"/>
      <c r="C10" s="22">
        <v>1</v>
      </c>
      <c r="D10" s="22">
        <v>1</v>
      </c>
      <c r="E10" s="22">
        <v>1</v>
      </c>
    </row>
    <row r="11" spans="1:5" ht="15" thickBot="1" x14ac:dyDescent="0.25"/>
    <row r="12" spans="1:5" ht="15" thickBot="1" x14ac:dyDescent="0.25">
      <c r="B12" s="23" t="s">
        <v>145</v>
      </c>
    </row>
  </sheetData>
  <hyperlinks>
    <hyperlink ref="B12" location="Contents!A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1"/>
  <sheetViews>
    <sheetView workbookViewId="0">
      <selection activeCell="B11" sqref="B11"/>
    </sheetView>
  </sheetViews>
  <sheetFormatPr defaultRowHeight="14.25" x14ac:dyDescent="0.2"/>
  <cols>
    <col min="2" max="2" width="16.875" bestFit="1" customWidth="1"/>
  </cols>
  <sheetData>
    <row r="1" spans="1:5" x14ac:dyDescent="0.2">
      <c r="A1" s="20" t="s">
        <v>41</v>
      </c>
    </row>
    <row r="3" spans="1:5" x14ac:dyDescent="0.2">
      <c r="B3" s="21"/>
      <c r="C3" s="21" t="s">
        <v>254</v>
      </c>
      <c r="D3" s="21" t="s">
        <v>255</v>
      </c>
      <c r="E3" s="21" t="s">
        <v>143</v>
      </c>
    </row>
    <row r="4" spans="1:5" x14ac:dyDescent="0.2">
      <c r="B4" s="21" t="s">
        <v>154</v>
      </c>
      <c r="C4" s="22">
        <v>0.92100000000000004</v>
      </c>
      <c r="D4" s="22">
        <v>7.9000000000000001E-2</v>
      </c>
      <c r="E4" s="22">
        <v>1</v>
      </c>
    </row>
    <row r="5" spans="1:5" x14ac:dyDescent="0.2">
      <c r="B5" s="21" t="s">
        <v>155</v>
      </c>
      <c r="C5" s="22">
        <v>0.90500000000000003</v>
      </c>
      <c r="D5" s="22">
        <v>9.5000000000000001E-2</v>
      </c>
      <c r="E5" s="22">
        <v>1</v>
      </c>
    </row>
    <row r="6" spans="1:5" x14ac:dyDescent="0.2">
      <c r="B6" s="21" t="s">
        <v>156</v>
      </c>
      <c r="C6" s="22">
        <v>0.83199999999999996</v>
      </c>
      <c r="D6" s="22">
        <v>0.16800000000000001</v>
      </c>
      <c r="E6" s="22">
        <v>1</v>
      </c>
    </row>
    <row r="7" spans="1:5" x14ac:dyDescent="0.2">
      <c r="B7" s="21" t="s">
        <v>157</v>
      </c>
      <c r="C7" s="22">
        <v>0.81499999999999995</v>
      </c>
      <c r="D7" s="22">
        <v>0.185</v>
      </c>
      <c r="E7" s="22">
        <v>1</v>
      </c>
    </row>
    <row r="8" spans="1:5" x14ac:dyDescent="0.2">
      <c r="B8" s="21" t="s">
        <v>158</v>
      </c>
      <c r="C8" s="22">
        <v>0.84499999999999997</v>
      </c>
      <c r="D8" s="22">
        <v>0.155</v>
      </c>
      <c r="E8" s="22">
        <v>1</v>
      </c>
    </row>
    <row r="9" spans="1:5" x14ac:dyDescent="0.2">
      <c r="B9" s="21"/>
      <c r="C9" s="22">
        <v>0.86899999999999999</v>
      </c>
      <c r="D9" s="22">
        <v>0.13100000000000001</v>
      </c>
      <c r="E9" s="22">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1"/>
  <sheetViews>
    <sheetView workbookViewId="0">
      <selection activeCell="B11" sqref="B11"/>
    </sheetView>
  </sheetViews>
  <sheetFormatPr defaultRowHeight="14.25" x14ac:dyDescent="0.2"/>
  <cols>
    <col min="2" max="2" width="19.75" bestFit="1" customWidth="1"/>
  </cols>
  <sheetData>
    <row r="1" spans="1:3" x14ac:dyDescent="0.2">
      <c r="A1" s="20" t="s">
        <v>42</v>
      </c>
    </row>
    <row r="3" spans="1:3" x14ac:dyDescent="0.2">
      <c r="B3" s="21"/>
      <c r="C3" s="21" t="s">
        <v>144</v>
      </c>
    </row>
    <row r="4" spans="1:3" x14ac:dyDescent="0.2">
      <c r="B4" s="21" t="s">
        <v>256</v>
      </c>
      <c r="C4" s="25">
        <v>1.7000000000000001E-2</v>
      </c>
    </row>
    <row r="5" spans="1:3" x14ac:dyDescent="0.2">
      <c r="B5" s="21" t="s">
        <v>257</v>
      </c>
      <c r="C5" s="25">
        <v>4.4000000000000004E-2</v>
      </c>
    </row>
    <row r="6" spans="1:3" x14ac:dyDescent="0.2">
      <c r="B6" s="21" t="s">
        <v>258</v>
      </c>
      <c r="C6" s="25">
        <v>9.5000000000000001E-2</v>
      </c>
    </row>
    <row r="7" spans="1:3" x14ac:dyDescent="0.2">
      <c r="B7" s="21" t="s">
        <v>259</v>
      </c>
      <c r="C7" s="25">
        <v>0.222</v>
      </c>
    </row>
    <row r="8" spans="1:3" x14ac:dyDescent="0.2">
      <c r="B8" s="21" t="s">
        <v>260</v>
      </c>
      <c r="C8" s="25">
        <v>0.42700000000000005</v>
      </c>
    </row>
    <row r="9" spans="1:3" x14ac:dyDescent="0.2">
      <c r="B9" s="21" t="s">
        <v>167</v>
      </c>
      <c r="C9" s="25">
        <v>0.19500000000000001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11"/>
  <sheetViews>
    <sheetView workbookViewId="0">
      <selection activeCell="B11" sqref="B11"/>
    </sheetView>
  </sheetViews>
  <sheetFormatPr defaultRowHeight="14.25" x14ac:dyDescent="0.2"/>
  <cols>
    <col min="2" max="2" width="16.875" bestFit="1" customWidth="1"/>
  </cols>
  <sheetData>
    <row r="1" spans="1:8" x14ac:dyDescent="0.2">
      <c r="A1" s="20" t="s">
        <v>43</v>
      </c>
    </row>
    <row r="3" spans="1:8" x14ac:dyDescent="0.2">
      <c r="B3" s="21"/>
      <c r="C3" s="21" t="s">
        <v>256</v>
      </c>
      <c r="D3" s="21" t="s">
        <v>257</v>
      </c>
      <c r="E3" s="21" t="s">
        <v>258</v>
      </c>
      <c r="F3" s="21" t="s">
        <v>259</v>
      </c>
      <c r="G3" s="21" t="s">
        <v>260</v>
      </c>
      <c r="H3" s="21" t="s">
        <v>143</v>
      </c>
    </row>
    <row r="4" spans="1:8" x14ac:dyDescent="0.2">
      <c r="B4" s="21" t="s">
        <v>154</v>
      </c>
      <c r="C4" s="22">
        <v>1.2E-2</v>
      </c>
      <c r="D4" s="22">
        <v>2.5999999999999999E-2</v>
      </c>
      <c r="E4" s="22">
        <v>9.6000000000000002E-2</v>
      </c>
      <c r="F4" s="22">
        <v>0.311</v>
      </c>
      <c r="G4" s="22">
        <v>0.55500000000000005</v>
      </c>
      <c r="H4" s="22">
        <v>1</v>
      </c>
    </row>
    <row r="5" spans="1:8" x14ac:dyDescent="0.2">
      <c r="B5" s="21" t="s">
        <v>155</v>
      </c>
      <c r="C5" s="22">
        <v>2.1999999999999999E-2</v>
      </c>
      <c r="D5" s="22">
        <v>2.5000000000000001E-2</v>
      </c>
      <c r="E5" s="22">
        <v>9.7000000000000003E-2</v>
      </c>
      <c r="F5" s="22">
        <v>0.318</v>
      </c>
      <c r="G5" s="22">
        <v>0.53900000000000003</v>
      </c>
      <c r="H5" s="22">
        <v>1</v>
      </c>
    </row>
    <row r="6" spans="1:8" x14ac:dyDescent="0.2">
      <c r="B6" s="21" t="s">
        <v>156</v>
      </c>
      <c r="C6" s="22">
        <v>1.9E-2</v>
      </c>
      <c r="D6" s="22">
        <v>2.9000000000000001E-2</v>
      </c>
      <c r="E6" s="22">
        <v>8.8999999999999996E-2</v>
      </c>
      <c r="F6" s="22">
        <v>0.254</v>
      </c>
      <c r="G6" s="22">
        <v>0.61</v>
      </c>
      <c r="H6" s="22">
        <v>1</v>
      </c>
    </row>
    <row r="7" spans="1:8" x14ac:dyDescent="0.2">
      <c r="B7" s="21" t="s">
        <v>157</v>
      </c>
      <c r="C7" s="22">
        <v>3.9E-2</v>
      </c>
      <c r="D7" s="22">
        <v>7.3999999999999996E-2</v>
      </c>
      <c r="E7" s="22">
        <v>0.152</v>
      </c>
      <c r="F7" s="22">
        <v>0.19500000000000001</v>
      </c>
      <c r="G7" s="22">
        <v>0.54100000000000004</v>
      </c>
      <c r="H7" s="22">
        <v>1</v>
      </c>
    </row>
    <row r="8" spans="1:8" x14ac:dyDescent="0.2">
      <c r="B8" s="21" t="s">
        <v>158</v>
      </c>
      <c r="C8" s="22">
        <v>2.5000000000000001E-2</v>
      </c>
      <c r="D8" s="22">
        <v>0.13600000000000001</v>
      </c>
      <c r="E8" s="22">
        <v>0.18</v>
      </c>
      <c r="F8" s="22">
        <v>0.26500000000000001</v>
      </c>
      <c r="G8" s="22">
        <v>0.39400000000000002</v>
      </c>
      <c r="H8" s="22">
        <v>1</v>
      </c>
    </row>
    <row r="9" spans="1:8" x14ac:dyDescent="0.2">
      <c r="B9" s="21" t="s">
        <v>143</v>
      </c>
      <c r="C9" s="22">
        <v>2.1999999999999999E-2</v>
      </c>
      <c r="D9" s="22">
        <v>5.3999999999999999E-2</v>
      </c>
      <c r="E9" s="22">
        <v>0.11899999999999999</v>
      </c>
      <c r="F9" s="22">
        <v>0.27600000000000002</v>
      </c>
      <c r="G9" s="22">
        <v>0.53</v>
      </c>
      <c r="H9" s="22">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2"/>
  <sheetViews>
    <sheetView workbookViewId="0">
      <selection activeCell="B12" sqref="B12"/>
    </sheetView>
  </sheetViews>
  <sheetFormatPr defaultRowHeight="14.25" x14ac:dyDescent="0.2"/>
  <cols>
    <col min="2" max="2" width="19.625" bestFit="1" customWidth="1"/>
  </cols>
  <sheetData>
    <row r="1" spans="1:5" x14ac:dyDescent="0.2">
      <c r="A1" s="20" t="s">
        <v>261</v>
      </c>
    </row>
    <row r="3" spans="1:5" x14ac:dyDescent="0.2">
      <c r="B3" s="21"/>
      <c r="C3" s="21" t="s">
        <v>172</v>
      </c>
      <c r="D3" s="21" t="s">
        <v>171</v>
      </c>
      <c r="E3" s="21" t="s">
        <v>143</v>
      </c>
    </row>
    <row r="4" spans="1:5" x14ac:dyDescent="0.2">
      <c r="B4" s="21" t="s">
        <v>148</v>
      </c>
      <c r="C4" s="22">
        <v>0.29499999999999998</v>
      </c>
      <c r="D4" s="22">
        <v>0.20300000000000001</v>
      </c>
      <c r="E4" s="22">
        <v>0.20499999999999999</v>
      </c>
    </row>
    <row r="5" spans="1:5" x14ac:dyDescent="0.2">
      <c r="B5" s="21" t="s">
        <v>149</v>
      </c>
      <c r="C5" s="22">
        <v>6.8000000000000005E-2</v>
      </c>
      <c r="D5" s="22">
        <v>0.13900000000000001</v>
      </c>
      <c r="E5" s="22">
        <v>0.13700000000000001</v>
      </c>
    </row>
    <row r="6" spans="1:5" x14ac:dyDescent="0.2">
      <c r="B6" s="21" t="s">
        <v>150</v>
      </c>
      <c r="C6" s="22">
        <v>0.20499999999999999</v>
      </c>
      <c r="D6" s="22">
        <v>0.52100000000000002</v>
      </c>
      <c r="E6" s="22">
        <v>0.51400000000000001</v>
      </c>
    </row>
    <row r="7" spans="1:5" x14ac:dyDescent="0.2">
      <c r="B7" s="21" t="s">
        <v>151</v>
      </c>
      <c r="C7" s="22">
        <v>9.0999999999999998E-2</v>
      </c>
      <c r="D7" s="22">
        <v>2.3E-2</v>
      </c>
      <c r="E7" s="22">
        <v>2.4E-2</v>
      </c>
    </row>
    <row r="8" spans="1:5" x14ac:dyDescent="0.2">
      <c r="B8" s="21" t="s">
        <v>152</v>
      </c>
      <c r="C8" s="22">
        <v>0.114</v>
      </c>
      <c r="D8" s="22">
        <v>7.9000000000000001E-2</v>
      </c>
      <c r="E8" s="22">
        <v>0.08</v>
      </c>
    </row>
    <row r="9" spans="1:5" x14ac:dyDescent="0.2">
      <c r="B9" s="21" t="s">
        <v>153</v>
      </c>
      <c r="C9" s="22">
        <v>0.22700000000000001</v>
      </c>
      <c r="D9" s="22">
        <v>3.5999999999999997E-2</v>
      </c>
      <c r="E9" s="22">
        <v>0.04</v>
      </c>
    </row>
    <row r="10" spans="1:5" x14ac:dyDescent="0.2">
      <c r="B10" s="21" t="s">
        <v>143</v>
      </c>
      <c r="C10" s="22">
        <v>1</v>
      </c>
      <c r="D10" s="22">
        <v>1</v>
      </c>
      <c r="E10" s="22">
        <v>1</v>
      </c>
    </row>
    <row r="11" spans="1:5" ht="15" thickBot="1" x14ac:dyDescent="0.25"/>
    <row r="12" spans="1:5" ht="15" thickBot="1" x14ac:dyDescent="0.25">
      <c r="B12" s="23" t="s">
        <v>145</v>
      </c>
    </row>
  </sheetData>
  <hyperlinks>
    <hyperlink ref="B12" location="Contents!A1" display="Bac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0"/>
  <sheetViews>
    <sheetView workbookViewId="0">
      <selection activeCell="B10" sqref="B10"/>
    </sheetView>
  </sheetViews>
  <sheetFormatPr defaultRowHeight="14.25" x14ac:dyDescent="0.2"/>
  <cols>
    <col min="2" max="2" width="16.875" bestFit="1" customWidth="1"/>
  </cols>
  <sheetData>
    <row r="1" spans="1:3" x14ac:dyDescent="0.2">
      <c r="A1" s="20" t="s">
        <v>45</v>
      </c>
    </row>
    <row r="3" spans="1:3" x14ac:dyDescent="0.2">
      <c r="B3" s="21"/>
      <c r="C3" s="21" t="s">
        <v>144</v>
      </c>
    </row>
    <row r="4" spans="1:3" x14ac:dyDescent="0.2">
      <c r="B4" s="33">
        <v>1</v>
      </c>
      <c r="C4" s="22">
        <v>0.45500000000000002</v>
      </c>
    </row>
    <row r="5" spans="1:3" x14ac:dyDescent="0.2">
      <c r="B5" s="33">
        <v>2</v>
      </c>
      <c r="C5" s="22">
        <v>0.34100000000000003</v>
      </c>
    </row>
    <row r="6" spans="1:3" x14ac:dyDescent="0.2">
      <c r="B6" s="33">
        <v>3</v>
      </c>
      <c r="C6" s="22">
        <v>9.0999999999999998E-2</v>
      </c>
    </row>
    <row r="7" spans="1:3" x14ac:dyDescent="0.2">
      <c r="B7" s="33" t="s">
        <v>262</v>
      </c>
      <c r="C7" s="22">
        <v>0.113</v>
      </c>
    </row>
    <row r="8" spans="1:3" x14ac:dyDescent="0.2">
      <c r="B8" s="21" t="s">
        <v>143</v>
      </c>
      <c r="C8" s="22">
        <v>1</v>
      </c>
    </row>
    <row r="9" spans="1:3" ht="15" thickBot="1" x14ac:dyDescent="0.25"/>
    <row r="10" spans="1:3" ht="15" thickBot="1" x14ac:dyDescent="0.25">
      <c r="B10" s="23" t="s">
        <v>145</v>
      </c>
    </row>
  </sheetData>
  <hyperlinks>
    <hyperlink ref="B10" location="Contents!A1" display="Back to 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2"/>
  <sheetViews>
    <sheetView workbookViewId="0">
      <selection activeCell="B10" sqref="B10"/>
    </sheetView>
  </sheetViews>
  <sheetFormatPr defaultRowHeight="14.25" x14ac:dyDescent="0.2"/>
  <cols>
    <col min="2" max="2" width="23.125" bestFit="1" customWidth="1"/>
  </cols>
  <sheetData>
    <row r="1" spans="1:3" x14ac:dyDescent="0.2">
      <c r="A1" s="20" t="s">
        <v>46</v>
      </c>
    </row>
    <row r="3" spans="1:3" x14ac:dyDescent="0.2">
      <c r="B3" s="21"/>
      <c r="C3" s="21" t="s">
        <v>250</v>
      </c>
    </row>
    <row r="4" spans="1:3" x14ac:dyDescent="0.2">
      <c r="B4" s="21" t="s">
        <v>263</v>
      </c>
      <c r="C4" s="22">
        <v>4.0000000000000001E-3</v>
      </c>
    </row>
    <row r="5" spans="1:3" x14ac:dyDescent="0.2">
      <c r="B5" s="21" t="s">
        <v>264</v>
      </c>
      <c r="C5" s="22">
        <v>0.61</v>
      </c>
    </row>
    <row r="6" spans="1:3" x14ac:dyDescent="0.2">
      <c r="B6" s="21" t="s">
        <v>265</v>
      </c>
      <c r="C6" s="22">
        <v>0.35699999999999998</v>
      </c>
    </row>
    <row r="7" spans="1:3" x14ac:dyDescent="0.2">
      <c r="B7" s="21" t="s">
        <v>266</v>
      </c>
      <c r="C7" s="22">
        <v>0.39200000000000002</v>
      </c>
    </row>
    <row r="8" spans="1:3" x14ac:dyDescent="0.2">
      <c r="B8" s="21" t="s">
        <v>267</v>
      </c>
      <c r="C8" s="22">
        <v>2.1000000000000001E-2</v>
      </c>
    </row>
    <row r="9" spans="1:3" ht="15" thickBot="1" x14ac:dyDescent="0.25">
      <c r="B9" s="21"/>
      <c r="C9" s="22"/>
    </row>
    <row r="10" spans="1:3" ht="15" thickBot="1" x14ac:dyDescent="0.25">
      <c r="B10" s="23" t="s">
        <v>145</v>
      </c>
    </row>
    <row r="12" spans="1:3" x14ac:dyDescent="0.2">
      <c r="B12" t="s">
        <v>251</v>
      </c>
    </row>
  </sheetData>
  <hyperlinks>
    <hyperlink ref="B10" location="Contents!A1" display="Back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11"/>
  <sheetViews>
    <sheetView workbookViewId="0">
      <selection activeCell="B11" sqref="B11"/>
    </sheetView>
  </sheetViews>
  <sheetFormatPr defaultRowHeight="14.25" x14ac:dyDescent="0.2"/>
  <cols>
    <col min="2" max="2" width="16.875" bestFit="1" customWidth="1"/>
  </cols>
  <sheetData>
    <row r="1" spans="1:8" x14ac:dyDescent="0.2">
      <c r="A1" s="20" t="s">
        <v>47</v>
      </c>
    </row>
    <row r="3" spans="1:8" x14ac:dyDescent="0.2">
      <c r="B3" s="21"/>
      <c r="C3" s="21" t="s">
        <v>260</v>
      </c>
      <c r="D3" s="21" t="s">
        <v>256</v>
      </c>
      <c r="E3" s="21" t="s">
        <v>268</v>
      </c>
      <c r="F3" s="21" t="s">
        <v>269</v>
      </c>
      <c r="G3" s="21" t="s">
        <v>270</v>
      </c>
      <c r="H3" s="21" t="s">
        <v>143</v>
      </c>
    </row>
    <row r="4" spans="1:8" x14ac:dyDescent="0.2">
      <c r="B4" s="21" t="s">
        <v>154</v>
      </c>
      <c r="C4" s="22">
        <v>1.4E-2</v>
      </c>
      <c r="D4" s="22">
        <v>0.86399999999999999</v>
      </c>
      <c r="E4" s="22">
        <v>9.8000000000000004E-2</v>
      </c>
      <c r="F4" s="22">
        <v>7.0000000000000001E-3</v>
      </c>
      <c r="G4" s="22">
        <v>1.7000000000000001E-2</v>
      </c>
      <c r="H4" s="22">
        <v>1</v>
      </c>
    </row>
    <row r="5" spans="1:8" x14ac:dyDescent="0.2">
      <c r="B5" s="21" t="s">
        <v>155</v>
      </c>
      <c r="C5" s="22">
        <v>7.3999999999999996E-2</v>
      </c>
      <c r="D5" s="22">
        <v>0.752</v>
      </c>
      <c r="E5" s="22">
        <v>0.106</v>
      </c>
      <c r="F5" s="22">
        <v>2.1999999999999999E-2</v>
      </c>
      <c r="G5" s="22">
        <v>4.5999999999999999E-2</v>
      </c>
      <c r="H5" s="22">
        <v>1</v>
      </c>
    </row>
    <row r="6" spans="1:8" x14ac:dyDescent="0.2">
      <c r="B6" s="21" t="s">
        <v>156</v>
      </c>
      <c r="C6" s="22">
        <v>0.11899999999999999</v>
      </c>
      <c r="D6" s="22">
        <v>0.68</v>
      </c>
      <c r="E6" s="22">
        <v>0.14000000000000001</v>
      </c>
      <c r="F6" s="22">
        <v>1.6E-2</v>
      </c>
      <c r="G6" s="22">
        <v>4.7E-2</v>
      </c>
      <c r="H6" s="22">
        <v>1</v>
      </c>
    </row>
    <row r="7" spans="1:8" x14ac:dyDescent="0.2">
      <c r="B7" s="21" t="s">
        <v>157</v>
      </c>
      <c r="C7" s="22">
        <v>0.14000000000000001</v>
      </c>
      <c r="D7" s="22">
        <v>0.63900000000000001</v>
      </c>
      <c r="E7" s="22">
        <v>0.14000000000000001</v>
      </c>
      <c r="F7" s="22">
        <v>2.7E-2</v>
      </c>
      <c r="G7" s="22">
        <v>5.3999999999999999E-2</v>
      </c>
      <c r="H7" s="22">
        <v>1</v>
      </c>
    </row>
    <row r="8" spans="1:8" x14ac:dyDescent="0.2">
      <c r="B8" s="21" t="s">
        <v>158</v>
      </c>
      <c r="C8" s="22">
        <v>0.14199999999999999</v>
      </c>
      <c r="D8" s="22">
        <v>0.68700000000000006</v>
      </c>
      <c r="E8" s="22">
        <v>0.109</v>
      </c>
      <c r="F8" s="22">
        <v>2.1999999999999999E-2</v>
      </c>
      <c r="G8" s="22">
        <v>0.04</v>
      </c>
      <c r="H8" s="22">
        <v>1</v>
      </c>
    </row>
    <row r="9" spans="1:8" x14ac:dyDescent="0.2">
      <c r="B9" s="21" t="s">
        <v>143</v>
      </c>
      <c r="C9" s="22">
        <v>0.09</v>
      </c>
      <c r="D9" s="22">
        <v>0.73799999999999999</v>
      </c>
      <c r="E9" s="22">
        <v>0.11600000000000001</v>
      </c>
      <c r="F9" s="22">
        <v>1.7000000000000001E-2</v>
      </c>
      <c r="G9" s="22">
        <v>3.7999999999999999E-2</v>
      </c>
      <c r="H9" s="22">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2"/>
  <sheetViews>
    <sheetView workbookViewId="0">
      <selection activeCell="B10" sqref="B10"/>
    </sheetView>
  </sheetViews>
  <sheetFormatPr defaultRowHeight="14.25" x14ac:dyDescent="0.2"/>
  <cols>
    <col min="2" max="2" width="16.875" bestFit="1" customWidth="1"/>
  </cols>
  <sheetData>
    <row r="1" spans="1:7" x14ac:dyDescent="0.2">
      <c r="A1" s="20" t="s">
        <v>48</v>
      </c>
    </row>
    <row r="3" spans="1:7" x14ac:dyDescent="0.2">
      <c r="B3" s="21"/>
      <c r="C3" s="21" t="s">
        <v>271</v>
      </c>
      <c r="D3" s="21" t="s">
        <v>272</v>
      </c>
      <c r="E3" s="21" t="s">
        <v>273</v>
      </c>
      <c r="F3" s="21" t="s">
        <v>274</v>
      </c>
      <c r="G3" s="21" t="s">
        <v>275</v>
      </c>
    </row>
    <row r="4" spans="1:7" x14ac:dyDescent="0.2">
      <c r="B4" s="21" t="s">
        <v>154</v>
      </c>
      <c r="C4" s="22">
        <v>0.8</v>
      </c>
      <c r="D4" s="22">
        <v>0.58299999999999996</v>
      </c>
      <c r="E4" s="22">
        <v>0.93400000000000005</v>
      </c>
      <c r="F4" s="22">
        <v>0.36499999999999999</v>
      </c>
      <c r="G4" s="22">
        <v>0.38600000000000001</v>
      </c>
    </row>
    <row r="5" spans="1:7" x14ac:dyDescent="0.2">
      <c r="B5" s="21" t="s">
        <v>155</v>
      </c>
      <c r="C5" s="22">
        <v>0.79</v>
      </c>
      <c r="D5" s="22">
        <v>0.71499999999999997</v>
      </c>
      <c r="E5" s="22">
        <v>0.89</v>
      </c>
      <c r="F5" s="22">
        <v>0.23300000000000001</v>
      </c>
      <c r="G5" s="22">
        <v>0.38</v>
      </c>
    </row>
    <row r="6" spans="1:7" x14ac:dyDescent="0.2">
      <c r="B6" s="21" t="s">
        <v>156</v>
      </c>
      <c r="C6" s="22">
        <v>0.83299999999999996</v>
      </c>
      <c r="D6" s="22">
        <v>0.68400000000000005</v>
      </c>
      <c r="E6" s="22">
        <v>0.81799999999999995</v>
      </c>
      <c r="F6" s="22">
        <v>0.105</v>
      </c>
      <c r="G6" s="22">
        <v>0.32400000000000001</v>
      </c>
    </row>
    <row r="7" spans="1:7" x14ac:dyDescent="0.2">
      <c r="B7" s="21" t="s">
        <v>157</v>
      </c>
      <c r="C7" s="22">
        <v>0.82399999999999995</v>
      </c>
      <c r="D7" s="22">
        <v>0.68400000000000005</v>
      </c>
      <c r="E7" s="22">
        <v>0.755</v>
      </c>
      <c r="F7" s="22">
        <v>2.1000000000000001E-2</v>
      </c>
      <c r="G7" s="22">
        <v>0.28999999999999998</v>
      </c>
    </row>
    <row r="8" spans="1:7" x14ac:dyDescent="0.2">
      <c r="B8" s="21" t="s">
        <v>158</v>
      </c>
      <c r="C8" s="22">
        <v>0.84499999999999997</v>
      </c>
      <c r="D8" s="22">
        <v>0.64100000000000001</v>
      </c>
      <c r="E8" s="22">
        <v>0.60799999999999998</v>
      </c>
      <c r="F8" s="22">
        <v>1.2999999999999999E-2</v>
      </c>
      <c r="G8" s="22">
        <v>0.193</v>
      </c>
    </row>
    <row r="9" spans="1:7" ht="15" thickBot="1" x14ac:dyDescent="0.25"/>
    <row r="10" spans="1:7" ht="15" thickBot="1" x14ac:dyDescent="0.25">
      <c r="B10" s="23" t="s">
        <v>145</v>
      </c>
    </row>
    <row r="12" spans="1:7" x14ac:dyDescent="0.2">
      <c r="B12" t="s">
        <v>251</v>
      </c>
    </row>
  </sheetData>
  <hyperlinks>
    <hyperlink ref="B10" location="Contents!A1" display="Back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11"/>
  <sheetViews>
    <sheetView workbookViewId="0">
      <selection activeCell="B11" sqref="B11"/>
    </sheetView>
  </sheetViews>
  <sheetFormatPr defaultRowHeight="14.25" x14ac:dyDescent="0.2"/>
  <cols>
    <col min="2" max="2" width="16.875" bestFit="1" customWidth="1"/>
  </cols>
  <sheetData>
    <row r="1" spans="1:8" x14ac:dyDescent="0.2">
      <c r="A1" s="20" t="s">
        <v>49</v>
      </c>
    </row>
    <row r="3" spans="1:8" x14ac:dyDescent="0.2">
      <c r="C3" t="s">
        <v>276</v>
      </c>
      <c r="D3" t="s">
        <v>277</v>
      </c>
      <c r="E3" t="s">
        <v>278</v>
      </c>
      <c r="F3" t="s">
        <v>279</v>
      </c>
      <c r="G3" t="s">
        <v>242</v>
      </c>
      <c r="H3" t="s">
        <v>143</v>
      </c>
    </row>
    <row r="4" spans="1:8" x14ac:dyDescent="0.2">
      <c r="B4" t="s">
        <v>154</v>
      </c>
      <c r="C4" s="30">
        <v>0.15</v>
      </c>
      <c r="D4" s="30">
        <v>0.34</v>
      </c>
      <c r="E4" s="30">
        <v>0.13500000000000001</v>
      </c>
      <c r="F4" s="30">
        <v>0.34</v>
      </c>
      <c r="G4" s="30">
        <v>3.4000000000000002E-2</v>
      </c>
      <c r="H4" s="30">
        <v>1</v>
      </c>
    </row>
    <row r="5" spans="1:8" x14ac:dyDescent="0.2">
      <c r="B5" t="s">
        <v>155</v>
      </c>
      <c r="C5" s="30">
        <v>0.17399999999999999</v>
      </c>
      <c r="D5" s="30">
        <v>0.52900000000000003</v>
      </c>
      <c r="E5" s="30">
        <v>9.8000000000000004E-2</v>
      </c>
      <c r="F5" s="30">
        <v>0.17199999999999999</v>
      </c>
      <c r="G5" s="30">
        <v>2.7E-2</v>
      </c>
      <c r="H5" s="30">
        <v>1</v>
      </c>
    </row>
    <row r="6" spans="1:8" x14ac:dyDescent="0.2">
      <c r="B6" t="s">
        <v>156</v>
      </c>
      <c r="C6" s="30">
        <v>0.23</v>
      </c>
      <c r="D6" s="30">
        <v>0.56799999999999995</v>
      </c>
      <c r="E6" s="30">
        <v>9.6000000000000002E-2</v>
      </c>
      <c r="F6" s="30">
        <v>7.0000000000000007E-2</v>
      </c>
      <c r="G6" s="30">
        <v>3.5999999999999997E-2</v>
      </c>
      <c r="H6" s="30">
        <v>1</v>
      </c>
    </row>
    <row r="7" spans="1:8" x14ac:dyDescent="0.2">
      <c r="B7" t="s">
        <v>157</v>
      </c>
      <c r="C7" s="30">
        <v>0.30099999999999999</v>
      </c>
      <c r="D7" s="30">
        <v>0.55800000000000005</v>
      </c>
      <c r="E7" s="30">
        <v>8.1000000000000003E-2</v>
      </c>
      <c r="F7" s="30">
        <v>3.5999999999999997E-2</v>
      </c>
      <c r="G7" s="30">
        <v>2.4E-2</v>
      </c>
      <c r="H7" s="30">
        <v>1</v>
      </c>
    </row>
    <row r="8" spans="1:8" x14ac:dyDescent="0.2">
      <c r="B8" t="s">
        <v>158</v>
      </c>
      <c r="C8" s="30">
        <v>0.32600000000000001</v>
      </c>
      <c r="D8" s="30">
        <v>0.50600000000000001</v>
      </c>
      <c r="E8" s="30">
        <v>8.4000000000000005E-2</v>
      </c>
      <c r="F8" s="30">
        <v>2.7E-2</v>
      </c>
      <c r="G8" s="30">
        <v>5.8000000000000003E-2</v>
      </c>
      <c r="H8" s="30">
        <v>1</v>
      </c>
    </row>
    <row r="9" spans="1:8" x14ac:dyDescent="0.2">
      <c r="B9" t="s">
        <v>143</v>
      </c>
      <c r="C9" s="30">
        <v>0.23</v>
      </c>
      <c r="D9" s="30">
        <v>0.48399999999999999</v>
      </c>
      <c r="E9" s="30">
        <v>0.10199999999999999</v>
      </c>
      <c r="F9" s="30">
        <v>0.14699999999999999</v>
      </c>
      <c r="G9" s="30">
        <v>3.6999999999999998E-2</v>
      </c>
      <c r="H9" s="30">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H12"/>
  <sheetViews>
    <sheetView workbookViewId="0">
      <selection activeCell="B12" sqref="B12"/>
    </sheetView>
  </sheetViews>
  <sheetFormatPr defaultRowHeight="14.25" x14ac:dyDescent="0.2"/>
  <cols>
    <col min="1" max="1" width="9" style="21"/>
    <col min="2" max="2" width="19.625" style="21" bestFit="1" customWidth="1"/>
    <col min="3" max="16384" width="9" style="21"/>
  </cols>
  <sheetData>
    <row r="1" spans="1:8" x14ac:dyDescent="0.2">
      <c r="A1" s="20" t="s">
        <v>15</v>
      </c>
    </row>
    <row r="3" spans="1:8" x14ac:dyDescent="0.2">
      <c r="C3" s="21" t="s">
        <v>154</v>
      </c>
      <c r="D3" s="21" t="s">
        <v>155</v>
      </c>
      <c r="E3" s="21" t="s">
        <v>156</v>
      </c>
      <c r="F3" s="21" t="s">
        <v>157</v>
      </c>
      <c r="G3" s="21" t="s">
        <v>158</v>
      </c>
      <c r="H3" s="21" t="s">
        <v>143</v>
      </c>
    </row>
    <row r="4" spans="1:8" x14ac:dyDescent="0.2">
      <c r="B4" s="21" t="s">
        <v>148</v>
      </c>
      <c r="C4" s="22">
        <v>0.48547008547008547</v>
      </c>
      <c r="D4" s="22">
        <v>0.18478260869565216</v>
      </c>
      <c r="E4" s="22">
        <v>0.12694300518134716</v>
      </c>
      <c r="F4" s="22">
        <v>5.6547619047619048E-2</v>
      </c>
      <c r="G4" s="22">
        <v>3.5476718403547672E-2</v>
      </c>
      <c r="H4" s="22">
        <v>0.2050799623706491</v>
      </c>
    </row>
    <row r="5" spans="1:8" x14ac:dyDescent="0.2">
      <c r="B5" s="21" t="s">
        <v>149</v>
      </c>
      <c r="C5" s="22">
        <v>0.24102564102564103</v>
      </c>
      <c r="D5" s="22">
        <v>0.15489130434782608</v>
      </c>
      <c r="E5" s="22">
        <v>0.11398963730569948</v>
      </c>
      <c r="F5" s="22">
        <v>9.2261904761904767E-2</v>
      </c>
      <c r="G5" s="22">
        <v>4.2128603104212861E-2</v>
      </c>
      <c r="H5" s="22">
        <v>0.13734713076199437</v>
      </c>
    </row>
    <row r="6" spans="1:8" x14ac:dyDescent="0.2">
      <c r="B6" s="21" t="s">
        <v>150</v>
      </c>
      <c r="C6" s="22">
        <v>0.25470085470085468</v>
      </c>
      <c r="D6" s="22">
        <v>0.55978260869565222</v>
      </c>
      <c r="E6" s="22">
        <v>0.6424870466321243</v>
      </c>
      <c r="F6" s="22">
        <v>0.68452380952380953</v>
      </c>
      <c r="G6" s="22">
        <v>0.57649667405764971</v>
      </c>
      <c r="H6" s="22">
        <v>0.51411100658513642</v>
      </c>
    </row>
    <row r="7" spans="1:8" x14ac:dyDescent="0.2">
      <c r="B7" s="21" t="s">
        <v>151</v>
      </c>
      <c r="C7" s="22">
        <v>1.1965811965811967E-2</v>
      </c>
      <c r="D7" s="22">
        <v>4.619565217391304E-2</v>
      </c>
      <c r="E7" s="22">
        <v>2.8497409326424871E-2</v>
      </c>
      <c r="F7" s="22">
        <v>2.6785714285714284E-2</v>
      </c>
      <c r="G7" s="22">
        <v>1.3303769401330377E-2</v>
      </c>
      <c r="H7" s="22">
        <v>2.3518344308560677E-2</v>
      </c>
    </row>
    <row r="8" spans="1:8" x14ac:dyDescent="0.2">
      <c r="B8" s="21" t="s">
        <v>152</v>
      </c>
      <c r="C8" s="22">
        <v>6.8376068376068376E-3</v>
      </c>
      <c r="D8" s="22">
        <v>5.1630434782608696E-2</v>
      </c>
      <c r="E8" s="22">
        <v>8.0310880829015538E-2</v>
      </c>
      <c r="F8" s="22">
        <v>0.10119047619047619</v>
      </c>
      <c r="G8" s="22">
        <v>0.18181818181818182</v>
      </c>
      <c r="H8" s="22">
        <v>7.9962370649106301E-2</v>
      </c>
    </row>
    <row r="9" spans="1:8" x14ac:dyDescent="0.2">
      <c r="B9" s="21" t="s">
        <v>153</v>
      </c>
      <c r="C9" s="22">
        <v>0</v>
      </c>
      <c r="D9" s="22">
        <v>2.717391304347826E-3</v>
      </c>
      <c r="E9" s="22">
        <v>7.7720207253886009E-3</v>
      </c>
      <c r="F9" s="22">
        <v>3.8690476190476192E-2</v>
      </c>
      <c r="G9" s="22">
        <v>0.15077605321507762</v>
      </c>
      <c r="H9" s="22">
        <v>3.9981185324553151E-2</v>
      </c>
    </row>
    <row r="10" spans="1:8" x14ac:dyDescent="0.2">
      <c r="C10" s="22">
        <v>1</v>
      </c>
      <c r="D10" s="22">
        <v>1</v>
      </c>
      <c r="E10" s="22">
        <v>1</v>
      </c>
      <c r="F10" s="22">
        <v>1</v>
      </c>
      <c r="G10" s="22">
        <v>1</v>
      </c>
      <c r="H10" s="22">
        <v>1</v>
      </c>
    </row>
    <row r="11" spans="1:8" ht="15" thickBot="1" x14ac:dyDescent="0.25"/>
    <row r="12" spans="1:8" ht="15" thickBot="1" x14ac:dyDescent="0.25">
      <c r="B12" s="23" t="s">
        <v>145</v>
      </c>
    </row>
  </sheetData>
  <hyperlinks>
    <hyperlink ref="B12" location="Contents!A1" display="Back to Content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1"/>
  <sheetViews>
    <sheetView workbookViewId="0">
      <selection activeCell="B11" sqref="B11"/>
    </sheetView>
  </sheetViews>
  <sheetFormatPr defaultRowHeight="14.25" x14ac:dyDescent="0.2"/>
  <cols>
    <col min="2" max="2" width="16.875" bestFit="1" customWidth="1"/>
  </cols>
  <sheetData>
    <row r="1" spans="1:3" x14ac:dyDescent="0.2">
      <c r="A1" s="20" t="s">
        <v>50</v>
      </c>
    </row>
    <row r="3" spans="1:3" x14ac:dyDescent="0.2">
      <c r="B3" s="21"/>
      <c r="C3" s="21" t="s">
        <v>144</v>
      </c>
    </row>
    <row r="4" spans="1:3" x14ac:dyDescent="0.2">
      <c r="B4" s="21" t="s">
        <v>280</v>
      </c>
      <c r="C4" s="22">
        <v>0.69700000000000006</v>
      </c>
    </row>
    <row r="5" spans="1:3" x14ac:dyDescent="0.2">
      <c r="B5" s="21" t="s">
        <v>281</v>
      </c>
      <c r="C5" s="22">
        <v>0.27899999999999997</v>
      </c>
    </row>
    <row r="6" spans="1:3" x14ac:dyDescent="0.2">
      <c r="B6" s="21" t="s">
        <v>282</v>
      </c>
      <c r="C6" s="22">
        <v>1.2E-2</v>
      </c>
    </row>
    <row r="7" spans="1:3" x14ac:dyDescent="0.2">
      <c r="B7" s="21" t="s">
        <v>283</v>
      </c>
      <c r="C7" s="22">
        <v>6.9999999999999993E-3</v>
      </c>
    </row>
    <row r="8" spans="1:3" x14ac:dyDescent="0.2">
      <c r="B8" s="21" t="s">
        <v>237</v>
      </c>
      <c r="C8" s="22">
        <v>6.0000000000000001E-3</v>
      </c>
    </row>
    <row r="9" spans="1:3" x14ac:dyDescent="0.2">
      <c r="B9" s="21" t="s">
        <v>143</v>
      </c>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1"/>
  <sheetViews>
    <sheetView workbookViewId="0">
      <selection activeCell="B11" sqref="B11"/>
    </sheetView>
  </sheetViews>
  <sheetFormatPr defaultRowHeight="14.25" x14ac:dyDescent="0.2"/>
  <cols>
    <col min="1" max="1" width="9" style="21"/>
    <col min="2" max="2" width="16.875" style="21" bestFit="1" customWidth="1"/>
    <col min="3" max="16384" width="9" style="21"/>
  </cols>
  <sheetData>
    <row r="1" spans="1:8" x14ac:dyDescent="0.2">
      <c r="A1" s="20" t="s">
        <v>51</v>
      </c>
    </row>
    <row r="3" spans="1:8" x14ac:dyDescent="0.2">
      <c r="C3" s="21" t="s">
        <v>280</v>
      </c>
      <c r="D3" s="21" t="s">
        <v>281</v>
      </c>
      <c r="E3" s="21" t="s">
        <v>282</v>
      </c>
      <c r="F3" s="21" t="s">
        <v>283</v>
      </c>
      <c r="G3" s="21" t="s">
        <v>237</v>
      </c>
      <c r="H3" s="21" t="s">
        <v>143</v>
      </c>
    </row>
    <row r="4" spans="1:8" x14ac:dyDescent="0.2">
      <c r="B4" s="21" t="s">
        <v>221</v>
      </c>
      <c r="C4" s="22">
        <v>0.623</v>
      </c>
      <c r="D4" s="22">
        <v>0.34300000000000003</v>
      </c>
      <c r="E4" s="22">
        <v>1.7999999999999999E-2</v>
      </c>
      <c r="F4" s="22">
        <v>1.2E-2</v>
      </c>
      <c r="G4" s="22">
        <v>5.0000000000000001E-3</v>
      </c>
      <c r="H4" s="22">
        <v>1</v>
      </c>
    </row>
    <row r="5" spans="1:8" x14ac:dyDescent="0.2">
      <c r="B5" s="21" t="s">
        <v>222</v>
      </c>
      <c r="C5" s="22">
        <v>0.70799999999999996</v>
      </c>
      <c r="D5" s="22">
        <v>0.28000000000000003</v>
      </c>
      <c r="E5" s="22">
        <v>2E-3</v>
      </c>
      <c r="F5" s="22">
        <v>5.0000000000000001E-3</v>
      </c>
      <c r="G5" s="22">
        <v>5.0000000000000001E-3</v>
      </c>
      <c r="H5" s="22">
        <v>1</v>
      </c>
    </row>
    <row r="6" spans="1:8" x14ac:dyDescent="0.2">
      <c r="B6" s="21" t="s">
        <v>223</v>
      </c>
      <c r="C6" s="22">
        <v>0.71599999999999997</v>
      </c>
      <c r="D6" s="22">
        <v>0.26500000000000001</v>
      </c>
      <c r="E6" s="22">
        <v>8.0000000000000002E-3</v>
      </c>
      <c r="F6" s="22">
        <v>5.0000000000000001E-3</v>
      </c>
      <c r="G6" s="22">
        <v>5.0000000000000001E-3</v>
      </c>
      <c r="H6" s="22">
        <v>1</v>
      </c>
    </row>
    <row r="7" spans="1:8" x14ac:dyDescent="0.2">
      <c r="B7" s="21" t="s">
        <v>224</v>
      </c>
      <c r="C7" s="22">
        <v>0.76300000000000001</v>
      </c>
      <c r="D7" s="22">
        <v>0.214</v>
      </c>
      <c r="E7" s="22">
        <v>6.0000000000000001E-3</v>
      </c>
      <c r="F7" s="22">
        <v>6.0000000000000001E-3</v>
      </c>
      <c r="G7" s="22">
        <v>1.2E-2</v>
      </c>
      <c r="H7" s="22">
        <v>1</v>
      </c>
    </row>
    <row r="8" spans="1:8" x14ac:dyDescent="0.2">
      <c r="B8" s="21" t="s">
        <v>225</v>
      </c>
      <c r="C8" s="22">
        <v>0.747</v>
      </c>
      <c r="D8" s="22">
        <v>0.23200000000000001</v>
      </c>
      <c r="E8" s="22">
        <v>2.1000000000000001E-2</v>
      </c>
      <c r="F8" s="22">
        <v>0</v>
      </c>
      <c r="G8" s="22">
        <v>0</v>
      </c>
      <c r="H8" s="22">
        <v>1</v>
      </c>
    </row>
    <row r="9" spans="1:8" x14ac:dyDescent="0.2">
      <c r="B9" s="21" t="s">
        <v>143</v>
      </c>
      <c r="C9" s="22">
        <v>0.69699999999999995</v>
      </c>
      <c r="D9" s="22">
        <v>0.27900000000000003</v>
      </c>
      <c r="E9" s="22">
        <v>1.2E-2</v>
      </c>
      <c r="F9" s="22">
        <v>7.0000000000000001E-3</v>
      </c>
      <c r="G9" s="22">
        <v>5.0000000000000001E-3</v>
      </c>
      <c r="H9" s="22">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1"/>
  <sheetViews>
    <sheetView workbookViewId="0">
      <selection activeCell="B11" sqref="B11"/>
    </sheetView>
  </sheetViews>
  <sheetFormatPr defaultRowHeight="14.25" x14ac:dyDescent="0.2"/>
  <cols>
    <col min="2" max="2" width="16.875" bestFit="1" customWidth="1"/>
  </cols>
  <sheetData>
    <row r="1" spans="1:3" x14ac:dyDescent="0.2">
      <c r="A1" s="26" t="s">
        <v>52</v>
      </c>
    </row>
    <row r="3" spans="1:3" x14ac:dyDescent="0.2">
      <c r="B3" s="21"/>
      <c r="C3" s="21" t="s">
        <v>144</v>
      </c>
    </row>
    <row r="4" spans="1:3" x14ac:dyDescent="0.2">
      <c r="B4" s="21" t="s">
        <v>280</v>
      </c>
      <c r="C4" s="22">
        <v>0.55600000000000005</v>
      </c>
    </row>
    <row r="5" spans="1:3" x14ac:dyDescent="0.2">
      <c r="B5" s="21" t="s">
        <v>281</v>
      </c>
      <c r="C5" s="22">
        <v>0.4</v>
      </c>
    </row>
    <row r="6" spans="1:3" x14ac:dyDescent="0.2">
      <c r="B6" s="21" t="s">
        <v>282</v>
      </c>
      <c r="C6" s="22">
        <v>2.7000000000000003E-2</v>
      </c>
    </row>
    <row r="7" spans="1:3" x14ac:dyDescent="0.2">
      <c r="B7" s="21" t="s">
        <v>283</v>
      </c>
      <c r="C7" s="22">
        <v>8.0000000000000002E-3</v>
      </c>
    </row>
    <row r="8" spans="1:3" x14ac:dyDescent="0.2">
      <c r="B8" s="21" t="s">
        <v>237</v>
      </c>
      <c r="C8" s="22">
        <v>9.0000000000000011E-3</v>
      </c>
    </row>
    <row r="9" spans="1:3" x14ac:dyDescent="0.2">
      <c r="B9" s="21" t="s">
        <v>143</v>
      </c>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1"/>
  <sheetViews>
    <sheetView workbookViewId="0">
      <selection activeCell="B11" sqref="B11"/>
    </sheetView>
  </sheetViews>
  <sheetFormatPr defaultRowHeight="14.25" x14ac:dyDescent="0.2"/>
  <cols>
    <col min="2" max="2" width="16.875" bestFit="1" customWidth="1"/>
  </cols>
  <sheetData>
    <row r="1" spans="1:8" x14ac:dyDescent="0.2">
      <c r="A1" s="20" t="s">
        <v>53</v>
      </c>
    </row>
    <row r="3" spans="1:8" x14ac:dyDescent="0.2">
      <c r="B3" s="21"/>
      <c r="C3" s="21" t="s">
        <v>280</v>
      </c>
      <c r="D3" s="21" t="s">
        <v>281</v>
      </c>
      <c r="E3" s="21" t="s">
        <v>282</v>
      </c>
      <c r="F3" s="21" t="s">
        <v>283</v>
      </c>
      <c r="G3" s="21" t="s">
        <v>284</v>
      </c>
      <c r="H3" s="21" t="s">
        <v>143</v>
      </c>
    </row>
    <row r="4" spans="1:8" x14ac:dyDescent="0.2">
      <c r="B4" s="21" t="s">
        <v>221</v>
      </c>
      <c r="C4" s="22">
        <v>0.437</v>
      </c>
      <c r="D4" s="22">
        <v>0.48599999999999999</v>
      </c>
      <c r="E4" s="22">
        <v>5.0999999999999997E-2</v>
      </c>
      <c r="F4" s="22">
        <v>1.7000000000000001E-2</v>
      </c>
      <c r="G4" s="22">
        <v>8.9999999999999993E-3</v>
      </c>
      <c r="H4" s="22">
        <v>1</v>
      </c>
    </row>
    <row r="5" spans="1:8" x14ac:dyDescent="0.2">
      <c r="B5" s="21" t="s">
        <v>222</v>
      </c>
      <c r="C5" s="22">
        <v>0.57099999999999995</v>
      </c>
      <c r="D5" s="22">
        <v>0.40699999999999997</v>
      </c>
      <c r="E5" s="22">
        <v>7.0000000000000001E-3</v>
      </c>
      <c r="F5" s="22">
        <v>5.0000000000000001E-3</v>
      </c>
      <c r="G5" s="22">
        <v>0.01</v>
      </c>
      <c r="H5" s="22">
        <v>1</v>
      </c>
    </row>
    <row r="6" spans="1:8" x14ac:dyDescent="0.2">
      <c r="B6" s="21" t="s">
        <v>223</v>
      </c>
      <c r="C6" s="22">
        <v>0.60799999999999998</v>
      </c>
      <c r="D6" s="22">
        <v>0.36</v>
      </c>
      <c r="E6" s="22">
        <v>2.5000000000000001E-2</v>
      </c>
      <c r="F6" s="22">
        <v>3.0000000000000001E-3</v>
      </c>
      <c r="G6" s="22">
        <v>5.0000000000000001E-3</v>
      </c>
      <c r="H6" s="22">
        <v>1</v>
      </c>
    </row>
    <row r="7" spans="1:8" x14ac:dyDescent="0.2">
      <c r="B7" s="21" t="s">
        <v>224</v>
      </c>
      <c r="C7" s="22">
        <v>0.67700000000000005</v>
      </c>
      <c r="D7" s="22">
        <v>0.29099999999999998</v>
      </c>
      <c r="E7" s="22">
        <v>1.2E-2</v>
      </c>
      <c r="F7" s="22">
        <v>8.9999999999999993E-3</v>
      </c>
      <c r="G7" s="22">
        <v>1.2E-2</v>
      </c>
      <c r="H7" s="22">
        <v>1</v>
      </c>
    </row>
    <row r="8" spans="1:8" x14ac:dyDescent="0.2">
      <c r="B8" s="21" t="s">
        <v>225</v>
      </c>
      <c r="C8" s="22">
        <v>0.60899999999999999</v>
      </c>
      <c r="D8" s="22">
        <v>0.36099999999999999</v>
      </c>
      <c r="E8" s="22">
        <v>2.1000000000000001E-2</v>
      </c>
      <c r="F8" s="22">
        <v>3.0000000000000001E-3</v>
      </c>
      <c r="G8" s="22">
        <v>6.0000000000000001E-3</v>
      </c>
      <c r="H8" s="22">
        <v>1</v>
      </c>
    </row>
    <row r="9" spans="1:8" x14ac:dyDescent="0.2">
      <c r="B9" s="21"/>
      <c r="C9" s="22">
        <v>0.55600000000000005</v>
      </c>
      <c r="D9" s="22">
        <v>0.39900000000000002</v>
      </c>
      <c r="E9" s="22">
        <v>2.7E-2</v>
      </c>
      <c r="F9" s="22">
        <v>8.0000000000000002E-3</v>
      </c>
      <c r="G9" s="22">
        <v>8.9999999999999993E-3</v>
      </c>
      <c r="H9" s="22">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1"/>
  <sheetViews>
    <sheetView workbookViewId="0">
      <selection activeCell="B11" sqref="B11"/>
    </sheetView>
  </sheetViews>
  <sheetFormatPr defaultRowHeight="14.25" x14ac:dyDescent="0.2"/>
  <cols>
    <col min="2" max="2" width="16.875" bestFit="1" customWidth="1"/>
  </cols>
  <sheetData>
    <row r="1" spans="1:6" x14ac:dyDescent="0.2">
      <c r="A1" s="20" t="s">
        <v>54</v>
      </c>
    </row>
    <row r="3" spans="1:6" x14ac:dyDescent="0.2">
      <c r="B3" s="21"/>
      <c r="C3" s="21" t="s">
        <v>285</v>
      </c>
      <c r="D3" s="21" t="s">
        <v>286</v>
      </c>
      <c r="E3" s="21" t="s">
        <v>287</v>
      </c>
      <c r="F3" s="21" t="s">
        <v>143</v>
      </c>
    </row>
    <row r="4" spans="1:6" x14ac:dyDescent="0.2">
      <c r="B4" s="21" t="s">
        <v>221</v>
      </c>
      <c r="C4" s="22">
        <v>0.312</v>
      </c>
      <c r="D4" s="22">
        <v>0.65</v>
      </c>
      <c r="E4" s="22">
        <v>3.7999999999999999E-2</v>
      </c>
      <c r="F4" s="22">
        <v>1</v>
      </c>
    </row>
    <row r="5" spans="1:6" x14ac:dyDescent="0.2">
      <c r="B5" s="21" t="s">
        <v>222</v>
      </c>
      <c r="C5" s="22">
        <v>0.22700000000000001</v>
      </c>
      <c r="D5" s="22">
        <v>0.73</v>
      </c>
      <c r="E5" s="22">
        <v>4.2999999999999997E-2</v>
      </c>
      <c r="F5" s="22">
        <v>1</v>
      </c>
    </row>
    <row r="6" spans="1:6" x14ac:dyDescent="0.2">
      <c r="B6" s="21" t="s">
        <v>223</v>
      </c>
      <c r="C6" s="22">
        <v>0.23499999999999999</v>
      </c>
      <c r="D6" s="22">
        <v>0.72099999999999997</v>
      </c>
      <c r="E6" s="22">
        <v>4.3999999999999997E-2</v>
      </c>
      <c r="F6" s="22">
        <v>1</v>
      </c>
    </row>
    <row r="7" spans="1:6" x14ac:dyDescent="0.2">
      <c r="B7" s="21" t="s">
        <v>224</v>
      </c>
      <c r="C7" s="22">
        <v>0.16300000000000001</v>
      </c>
      <c r="D7" s="22">
        <v>0.80400000000000005</v>
      </c>
      <c r="E7" s="22">
        <v>3.3000000000000002E-2</v>
      </c>
      <c r="F7" s="22">
        <v>1</v>
      </c>
    </row>
    <row r="8" spans="1:6" x14ac:dyDescent="0.2">
      <c r="B8" s="21" t="s">
        <v>225</v>
      </c>
      <c r="C8" s="22">
        <v>0.22600000000000001</v>
      </c>
      <c r="D8" s="22">
        <v>0.74099999999999999</v>
      </c>
      <c r="E8" s="22">
        <v>3.4000000000000002E-2</v>
      </c>
      <c r="F8" s="22">
        <v>1</v>
      </c>
    </row>
    <row r="9" spans="1:6" x14ac:dyDescent="0.2">
      <c r="B9" s="21"/>
      <c r="C9" s="22">
        <v>0.246</v>
      </c>
      <c r="D9" s="22">
        <v>0.71599999999999997</v>
      </c>
      <c r="E9" s="22">
        <v>3.7999999999999999E-2</v>
      </c>
      <c r="F9" s="22">
        <v>1</v>
      </c>
    </row>
    <row r="10" spans="1:6" ht="15" thickBot="1" x14ac:dyDescent="0.25"/>
    <row r="11" spans="1:6" ht="15" thickBot="1" x14ac:dyDescent="0.25">
      <c r="B11" s="23" t="s">
        <v>145</v>
      </c>
    </row>
  </sheetData>
  <hyperlinks>
    <hyperlink ref="B11" location="Contents!A1" display="Back to Contents"/>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
  <sheetViews>
    <sheetView workbookViewId="0">
      <selection activeCell="B9" sqref="B9"/>
    </sheetView>
  </sheetViews>
  <sheetFormatPr defaultRowHeight="14.25" x14ac:dyDescent="0.2"/>
  <cols>
    <col min="2" max="2" width="16.875" bestFit="1" customWidth="1"/>
  </cols>
  <sheetData>
    <row r="1" spans="1:3" x14ac:dyDescent="0.2">
      <c r="A1" s="20" t="s">
        <v>55</v>
      </c>
    </row>
    <row r="3" spans="1:3" x14ac:dyDescent="0.2">
      <c r="B3" s="21"/>
      <c r="C3" s="21" t="s">
        <v>144</v>
      </c>
    </row>
    <row r="4" spans="1:3" x14ac:dyDescent="0.2">
      <c r="B4" s="21" t="s">
        <v>171</v>
      </c>
      <c r="C4" s="22">
        <v>0.73499999999999999</v>
      </c>
    </row>
    <row r="5" spans="1:3" x14ac:dyDescent="0.2">
      <c r="B5" s="21" t="s">
        <v>172</v>
      </c>
      <c r="C5" s="22">
        <v>0.19399999999999998</v>
      </c>
    </row>
    <row r="6" spans="1:3" x14ac:dyDescent="0.2">
      <c r="B6" s="21" t="s">
        <v>237</v>
      </c>
      <c r="C6" s="22">
        <v>7.2000000000000008E-2</v>
      </c>
    </row>
    <row r="7" spans="1:3" x14ac:dyDescent="0.2">
      <c r="B7" s="21" t="s">
        <v>143</v>
      </c>
      <c r="C7" s="21">
        <v>100</v>
      </c>
    </row>
    <row r="8" spans="1:3" ht="15" thickBot="1" x14ac:dyDescent="0.25"/>
    <row r="9" spans="1:3" ht="15" thickBot="1" x14ac:dyDescent="0.25">
      <c r="B9" s="23" t="s">
        <v>145</v>
      </c>
    </row>
  </sheetData>
  <hyperlinks>
    <hyperlink ref="B9" location="Contents!A1" display="Back to 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9"/>
  <sheetViews>
    <sheetView workbookViewId="0">
      <selection activeCell="B9" sqref="B9"/>
    </sheetView>
  </sheetViews>
  <sheetFormatPr defaultRowHeight="14.25" x14ac:dyDescent="0.2"/>
  <cols>
    <col min="2" max="2" width="16.875" bestFit="1" customWidth="1"/>
  </cols>
  <sheetData>
    <row r="1" spans="1:6" x14ac:dyDescent="0.2">
      <c r="A1" s="20" t="s">
        <v>56</v>
      </c>
    </row>
    <row r="3" spans="1:6" x14ac:dyDescent="0.2">
      <c r="C3" t="s">
        <v>288</v>
      </c>
      <c r="D3" t="s">
        <v>289</v>
      </c>
      <c r="E3" t="s">
        <v>290</v>
      </c>
      <c r="F3" t="s">
        <v>291</v>
      </c>
    </row>
    <row r="4" spans="1:6" x14ac:dyDescent="0.2">
      <c r="B4" t="s">
        <v>292</v>
      </c>
      <c r="C4" s="30">
        <v>2.7999999999999997E-2</v>
      </c>
      <c r="D4" s="30">
        <v>0.16899999999999998</v>
      </c>
      <c r="E4" s="30">
        <v>0.10800000000000001</v>
      </c>
      <c r="F4" s="30">
        <v>0.35100000000000003</v>
      </c>
    </row>
    <row r="5" spans="1:6" x14ac:dyDescent="0.2">
      <c r="B5" t="s">
        <v>293</v>
      </c>
      <c r="C5" s="30">
        <v>0.39700000000000002</v>
      </c>
      <c r="D5" s="30">
        <v>0.68200000000000005</v>
      </c>
      <c r="E5" s="30">
        <v>0.49399999999999999</v>
      </c>
      <c r="F5" s="30">
        <v>0.54500000000000004</v>
      </c>
    </row>
    <row r="6" spans="1:6" x14ac:dyDescent="0.2">
      <c r="B6" t="s">
        <v>294</v>
      </c>
      <c r="C6" s="30">
        <v>0.38900000000000001</v>
      </c>
      <c r="D6" s="30">
        <v>0.127</v>
      </c>
      <c r="E6" s="30">
        <v>0.318</v>
      </c>
      <c r="F6" s="30">
        <v>8.5000000000000006E-2</v>
      </c>
    </row>
    <row r="7" spans="1:6" x14ac:dyDescent="0.2">
      <c r="B7" t="s">
        <v>295</v>
      </c>
      <c r="C7" s="30">
        <v>0.18600000000000003</v>
      </c>
      <c r="D7" s="30">
        <v>2.2000000000000002E-2</v>
      </c>
      <c r="E7" s="30">
        <v>7.9000000000000001E-2</v>
      </c>
      <c r="F7" s="30">
        <v>1.9E-2</v>
      </c>
    </row>
    <row r="8" spans="1:6" ht="15" thickBot="1" x14ac:dyDescent="0.25"/>
    <row r="9" spans="1:6" ht="15" thickBot="1" x14ac:dyDescent="0.25">
      <c r="B9" s="23" t="s">
        <v>145</v>
      </c>
    </row>
  </sheetData>
  <hyperlinks>
    <hyperlink ref="B9" location="Contents!A1" display="Back to 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0"/>
  <sheetViews>
    <sheetView workbookViewId="0">
      <selection activeCell="B10" sqref="B10"/>
    </sheetView>
  </sheetViews>
  <sheetFormatPr defaultRowHeight="14.25" x14ac:dyDescent="0.2"/>
  <cols>
    <col min="2" max="2" width="16.875" bestFit="1" customWidth="1"/>
  </cols>
  <sheetData>
    <row r="1" spans="1:8" x14ac:dyDescent="0.2">
      <c r="A1" s="20" t="s">
        <v>57</v>
      </c>
    </row>
    <row r="3" spans="1:8" x14ac:dyDescent="0.2">
      <c r="C3" t="s">
        <v>204</v>
      </c>
      <c r="D3" t="s">
        <v>205</v>
      </c>
      <c r="E3" t="s">
        <v>206</v>
      </c>
      <c r="F3" t="s">
        <v>207</v>
      </c>
      <c r="G3" t="s">
        <v>208</v>
      </c>
      <c r="H3" t="s">
        <v>143</v>
      </c>
    </row>
    <row r="4" spans="1:8" x14ac:dyDescent="0.2">
      <c r="B4" t="s">
        <v>296</v>
      </c>
      <c r="C4" s="30">
        <v>0.62283737024221453</v>
      </c>
      <c r="D4" s="30">
        <v>0.5</v>
      </c>
      <c r="E4" s="30">
        <v>0.4838709677419355</v>
      </c>
      <c r="F4" s="30">
        <v>0.58333333333333337</v>
      </c>
      <c r="G4" s="30">
        <v>0.23529411764705882</v>
      </c>
      <c r="H4" s="30">
        <v>0.58807588075880757</v>
      </c>
    </row>
    <row r="5" spans="1:8" x14ac:dyDescent="0.2">
      <c r="B5" t="s">
        <v>297</v>
      </c>
      <c r="C5" s="30">
        <v>0.72093023255813948</v>
      </c>
      <c r="D5" s="30">
        <v>0.7142857142857143</v>
      </c>
      <c r="E5" s="30">
        <v>0.65714285714285714</v>
      </c>
      <c r="F5" s="30">
        <v>0.25</v>
      </c>
      <c r="G5" s="30">
        <v>0.54545454545454541</v>
      </c>
      <c r="H5" s="30">
        <v>0.69852941176470584</v>
      </c>
    </row>
    <row r="6" spans="1:8" x14ac:dyDescent="0.2">
      <c r="B6" t="s">
        <v>298</v>
      </c>
      <c r="C6" s="30">
        <v>0.50961538461538458</v>
      </c>
      <c r="D6" s="30">
        <v>0.74626865671641796</v>
      </c>
      <c r="E6" s="30">
        <v>0.5</v>
      </c>
      <c r="F6" s="30">
        <v>0.8</v>
      </c>
      <c r="G6" s="30">
        <v>0.63636363636363635</v>
      </c>
      <c r="H6" s="30">
        <v>0.60621761658031093</v>
      </c>
    </row>
    <row r="7" spans="1:8" x14ac:dyDescent="0.2">
      <c r="B7" t="s">
        <v>299</v>
      </c>
      <c r="C7" s="30">
        <v>0.50420168067226889</v>
      </c>
      <c r="D7" s="30">
        <v>1</v>
      </c>
      <c r="E7" s="30">
        <v>0.26666666666666666</v>
      </c>
      <c r="F7" s="30">
        <v>0.50877192982456143</v>
      </c>
      <c r="G7" s="30">
        <v>0.375</v>
      </c>
      <c r="H7" s="30">
        <v>0.49261083743842365</v>
      </c>
    </row>
    <row r="8" spans="1:8" x14ac:dyDescent="0.2">
      <c r="B8" t="s">
        <v>300</v>
      </c>
      <c r="C8" s="30">
        <v>0.46</v>
      </c>
      <c r="D8" s="30">
        <v>0.2</v>
      </c>
      <c r="E8" s="30">
        <v>0.5357142857142857</v>
      </c>
      <c r="F8" s="30">
        <v>0.5714285714285714</v>
      </c>
      <c r="G8" s="30">
        <v>0.39130434782608697</v>
      </c>
      <c r="H8" s="30">
        <v>0.46363636363636362</v>
      </c>
    </row>
    <row r="9" spans="1:8" ht="15" thickBot="1" x14ac:dyDescent="0.25"/>
    <row r="10" spans="1:8" ht="15" thickBot="1" x14ac:dyDescent="0.25">
      <c r="B10" s="23" t="s">
        <v>145</v>
      </c>
    </row>
  </sheetData>
  <hyperlinks>
    <hyperlink ref="B10" location="Contents!A1" display="Back to Content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1"/>
  <sheetViews>
    <sheetView workbookViewId="0">
      <selection activeCell="B11" sqref="B11"/>
    </sheetView>
  </sheetViews>
  <sheetFormatPr defaultRowHeight="14.25" x14ac:dyDescent="0.2"/>
  <cols>
    <col min="2" max="2" width="16.875" bestFit="1" customWidth="1"/>
  </cols>
  <sheetData>
    <row r="1" spans="1:5" x14ac:dyDescent="0.2">
      <c r="A1" s="20" t="s">
        <v>58</v>
      </c>
    </row>
    <row r="3" spans="1:5" x14ac:dyDescent="0.2">
      <c r="C3" t="s">
        <v>301</v>
      </c>
      <c r="D3" t="s">
        <v>302</v>
      </c>
      <c r="E3" t="s">
        <v>143</v>
      </c>
    </row>
    <row r="4" spans="1:5" x14ac:dyDescent="0.2">
      <c r="B4" t="s">
        <v>154</v>
      </c>
      <c r="C4" s="30">
        <v>0.67800000000000005</v>
      </c>
      <c r="D4" s="30">
        <v>0.32200000000000001</v>
      </c>
      <c r="E4" s="30">
        <v>1</v>
      </c>
    </row>
    <row r="5" spans="1:5" x14ac:dyDescent="0.2">
      <c r="B5" t="s">
        <v>155</v>
      </c>
      <c r="C5" s="30">
        <v>0.65100000000000002</v>
      </c>
      <c r="D5" s="30">
        <v>0.34899999999999998</v>
      </c>
      <c r="E5" s="30">
        <v>1</v>
      </c>
    </row>
    <row r="6" spans="1:5" x14ac:dyDescent="0.2">
      <c r="B6" t="s">
        <v>156</v>
      </c>
      <c r="C6" s="30">
        <v>0.624</v>
      </c>
      <c r="D6" s="30">
        <v>0.376</v>
      </c>
      <c r="E6" s="30">
        <v>1</v>
      </c>
    </row>
    <row r="7" spans="1:5" x14ac:dyDescent="0.2">
      <c r="B7" t="s">
        <v>157</v>
      </c>
      <c r="C7" s="30">
        <v>0.63600000000000001</v>
      </c>
      <c r="D7" s="30">
        <v>0.36399999999999999</v>
      </c>
      <c r="E7" s="30">
        <v>1</v>
      </c>
    </row>
    <row r="8" spans="1:5" x14ac:dyDescent="0.2">
      <c r="B8" t="s">
        <v>158</v>
      </c>
      <c r="C8" s="30">
        <v>0.55100000000000005</v>
      </c>
      <c r="D8" s="30">
        <v>0.44900000000000001</v>
      </c>
      <c r="E8" s="30">
        <v>1</v>
      </c>
    </row>
    <row r="9" spans="1:5" x14ac:dyDescent="0.2">
      <c r="B9" t="s">
        <v>143</v>
      </c>
      <c r="C9" s="30">
        <v>0.63</v>
      </c>
      <c r="D9" s="30">
        <v>0.37</v>
      </c>
      <c r="E9" s="30">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0"/>
  <sheetViews>
    <sheetView workbookViewId="0">
      <selection activeCell="B10" sqref="B10"/>
    </sheetView>
  </sheetViews>
  <sheetFormatPr defaultRowHeight="14.25" x14ac:dyDescent="0.2"/>
  <cols>
    <col min="2" max="2" width="22.75" bestFit="1" customWidth="1"/>
  </cols>
  <sheetData>
    <row r="1" spans="1:5" x14ac:dyDescent="0.2">
      <c r="A1" s="20" t="s">
        <v>59</v>
      </c>
    </row>
    <row r="3" spans="1:5" x14ac:dyDescent="0.2">
      <c r="C3" t="s">
        <v>303</v>
      </c>
      <c r="D3" t="s">
        <v>304</v>
      </c>
      <c r="E3" t="s">
        <v>305</v>
      </c>
    </row>
    <row r="4" spans="1:5" x14ac:dyDescent="0.2">
      <c r="B4" t="s">
        <v>306</v>
      </c>
      <c r="C4" s="30">
        <v>0.21</v>
      </c>
      <c r="D4" s="27">
        <v>0.23399999999999999</v>
      </c>
      <c r="E4" s="27">
        <v>0.18600000000000003</v>
      </c>
    </row>
    <row r="5" spans="1:5" x14ac:dyDescent="0.2">
      <c r="B5" t="s">
        <v>307</v>
      </c>
      <c r="C5" s="30">
        <v>0.107</v>
      </c>
      <c r="D5" s="27">
        <v>0.153</v>
      </c>
      <c r="E5" s="27">
        <v>0.156</v>
      </c>
    </row>
    <row r="6" spans="1:5" x14ac:dyDescent="0.2">
      <c r="B6" t="s">
        <v>308</v>
      </c>
      <c r="C6" s="30">
        <v>0.27600000000000002</v>
      </c>
      <c r="D6" s="27">
        <v>0.32</v>
      </c>
      <c r="E6" s="27">
        <v>0.32200000000000001</v>
      </c>
    </row>
    <row r="7" spans="1:5" x14ac:dyDescent="0.2">
      <c r="B7" t="s">
        <v>309</v>
      </c>
      <c r="C7" s="30">
        <v>0.40700000000000003</v>
      </c>
      <c r="D7" s="27">
        <v>0.29399999999999998</v>
      </c>
      <c r="E7" s="27">
        <v>0.33500000000000002</v>
      </c>
    </row>
    <row r="8" spans="1:5" x14ac:dyDescent="0.2">
      <c r="B8" t="s">
        <v>143</v>
      </c>
      <c r="C8" s="30">
        <v>1</v>
      </c>
      <c r="D8" s="27">
        <v>1</v>
      </c>
      <c r="E8" s="27">
        <v>1</v>
      </c>
    </row>
    <row r="9" spans="1:5" ht="15" thickBot="1" x14ac:dyDescent="0.25"/>
    <row r="10" spans="1:5" ht="15" thickBot="1" x14ac:dyDescent="0.25">
      <c r="B10" s="23" t="s">
        <v>145</v>
      </c>
    </row>
  </sheetData>
  <hyperlinks>
    <hyperlink ref="B10"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C10"/>
  <sheetViews>
    <sheetView workbookViewId="0">
      <selection activeCell="B10" sqref="B10"/>
    </sheetView>
  </sheetViews>
  <sheetFormatPr defaultRowHeight="14.25" x14ac:dyDescent="0.2"/>
  <cols>
    <col min="2" max="2" width="30.625" bestFit="1" customWidth="1"/>
  </cols>
  <sheetData>
    <row r="1" spans="1:3" x14ac:dyDescent="0.2">
      <c r="A1" s="20" t="s">
        <v>16</v>
      </c>
    </row>
    <row r="3" spans="1:3" x14ac:dyDescent="0.2">
      <c r="B3" s="21"/>
      <c r="C3" s="21" t="s">
        <v>144</v>
      </c>
    </row>
    <row r="4" spans="1:3" x14ac:dyDescent="0.2">
      <c r="B4" s="21" t="s">
        <v>159</v>
      </c>
      <c r="C4" s="22">
        <v>0.14199999999999999</v>
      </c>
    </row>
    <row r="5" spans="1:3" x14ac:dyDescent="0.2">
      <c r="B5" s="21" t="s">
        <v>160</v>
      </c>
      <c r="C5" s="22">
        <v>0.187</v>
      </c>
    </row>
    <row r="6" spans="1:3" x14ac:dyDescent="0.2">
      <c r="B6" s="21" t="s">
        <v>161</v>
      </c>
      <c r="C6" s="22">
        <v>0.255</v>
      </c>
    </row>
    <row r="7" spans="1:3" x14ac:dyDescent="0.2">
      <c r="B7" s="21" t="s">
        <v>162</v>
      </c>
      <c r="C7" s="22">
        <v>0.41600000000000004</v>
      </c>
    </row>
    <row r="8" spans="1:3" x14ac:dyDescent="0.2">
      <c r="B8" s="21" t="s">
        <v>143</v>
      </c>
      <c r="C8" s="25">
        <v>1</v>
      </c>
    </row>
    <row r="9" spans="1:3" ht="15" thickBot="1" x14ac:dyDescent="0.25"/>
    <row r="10" spans="1:3" ht="15" thickBot="1" x14ac:dyDescent="0.25">
      <c r="B10" s="23" t="s">
        <v>145</v>
      </c>
    </row>
  </sheetData>
  <hyperlinks>
    <hyperlink ref="B10" location="Contents!A1" display="Back to Contents"/>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1"/>
  <sheetViews>
    <sheetView workbookViewId="0">
      <selection activeCell="B11" sqref="B11"/>
    </sheetView>
  </sheetViews>
  <sheetFormatPr defaultRowHeight="14.25" x14ac:dyDescent="0.2"/>
  <cols>
    <col min="2" max="2" width="16.875" bestFit="1" customWidth="1"/>
  </cols>
  <sheetData>
    <row r="1" spans="1:5" x14ac:dyDescent="0.2">
      <c r="A1" s="20" t="s">
        <v>60</v>
      </c>
    </row>
    <row r="3" spans="1:5" x14ac:dyDescent="0.2">
      <c r="B3" s="21"/>
      <c r="C3" s="21" t="s">
        <v>310</v>
      </c>
      <c r="D3" s="21" t="s">
        <v>311</v>
      </c>
      <c r="E3" s="21" t="s">
        <v>143</v>
      </c>
    </row>
    <row r="4" spans="1:5" x14ac:dyDescent="0.2">
      <c r="B4" s="21" t="s">
        <v>154</v>
      </c>
      <c r="C4" s="22">
        <v>0.77200000000000002</v>
      </c>
      <c r="D4" s="22">
        <v>0.22800000000000001</v>
      </c>
      <c r="E4" s="22">
        <v>1</v>
      </c>
    </row>
    <row r="5" spans="1:5" x14ac:dyDescent="0.2">
      <c r="B5" s="21" t="s">
        <v>155</v>
      </c>
      <c r="C5" s="22">
        <v>0.64400000000000002</v>
      </c>
      <c r="D5" s="22">
        <v>0.35599999999999998</v>
      </c>
      <c r="E5" s="22">
        <v>1</v>
      </c>
    </row>
    <row r="6" spans="1:5" x14ac:dyDescent="0.2">
      <c r="B6" s="21" t="s">
        <v>156</v>
      </c>
      <c r="C6" s="22">
        <v>0.57299999999999995</v>
      </c>
      <c r="D6" s="22">
        <v>0.42699999999999999</v>
      </c>
      <c r="E6" s="22">
        <v>1</v>
      </c>
    </row>
    <row r="7" spans="1:5" x14ac:dyDescent="0.2">
      <c r="B7" s="21" t="s">
        <v>157</v>
      </c>
      <c r="C7" s="22">
        <v>0.58599999999999997</v>
      </c>
      <c r="D7" s="22">
        <v>0.41399999999999998</v>
      </c>
      <c r="E7" s="22">
        <v>1</v>
      </c>
    </row>
    <row r="8" spans="1:5" x14ac:dyDescent="0.2">
      <c r="B8" s="21" t="s">
        <v>158</v>
      </c>
      <c r="C8" s="22">
        <v>0.71599999999999997</v>
      </c>
      <c r="D8" s="22">
        <v>0.28399999999999997</v>
      </c>
      <c r="E8" s="22">
        <v>1</v>
      </c>
    </row>
    <row r="9" spans="1:5" x14ac:dyDescent="0.2">
      <c r="B9" s="21" t="s">
        <v>143</v>
      </c>
      <c r="C9" s="22">
        <v>0.67200000000000004</v>
      </c>
      <c r="D9" s="22">
        <v>0.32800000000000001</v>
      </c>
      <c r="E9" s="22">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1"/>
  <sheetViews>
    <sheetView workbookViewId="0">
      <selection activeCell="B11" sqref="B11"/>
    </sheetView>
  </sheetViews>
  <sheetFormatPr defaultRowHeight="14.25" x14ac:dyDescent="0.2"/>
  <cols>
    <col min="2" max="2" width="16.875" bestFit="1" customWidth="1"/>
  </cols>
  <sheetData>
    <row r="1" spans="1:6" x14ac:dyDescent="0.2">
      <c r="A1" s="20" t="s">
        <v>61</v>
      </c>
    </row>
    <row r="3" spans="1:6" x14ac:dyDescent="0.2">
      <c r="B3" s="21"/>
      <c r="C3" s="21" t="s">
        <v>172</v>
      </c>
      <c r="D3" s="21" t="s">
        <v>171</v>
      </c>
      <c r="E3" s="21" t="s">
        <v>237</v>
      </c>
      <c r="F3" s="21" t="s">
        <v>143</v>
      </c>
    </row>
    <row r="4" spans="1:6" x14ac:dyDescent="0.2">
      <c r="B4" s="21" t="s">
        <v>154</v>
      </c>
      <c r="C4" s="22">
        <v>0.20399999999999999</v>
      </c>
      <c r="D4" s="22">
        <v>0.54100000000000004</v>
      </c>
      <c r="E4" s="22">
        <v>0.255</v>
      </c>
      <c r="F4" s="22">
        <v>1</v>
      </c>
    </row>
    <row r="5" spans="1:6" x14ac:dyDescent="0.2">
      <c r="B5" s="21" t="s">
        <v>155</v>
      </c>
      <c r="C5" s="22">
        <v>0.13900000000000001</v>
      </c>
      <c r="D5" s="22">
        <v>0.66300000000000003</v>
      </c>
      <c r="E5" s="22">
        <v>0.19800000000000001</v>
      </c>
      <c r="F5" s="22">
        <v>1</v>
      </c>
    </row>
    <row r="6" spans="1:6" x14ac:dyDescent="0.2">
      <c r="B6" s="21" t="s">
        <v>156</v>
      </c>
      <c r="C6" s="22">
        <v>9.6000000000000002E-2</v>
      </c>
      <c r="D6" s="22">
        <v>0.74099999999999999</v>
      </c>
      <c r="E6" s="22">
        <v>0.16300000000000001</v>
      </c>
      <c r="F6" s="22">
        <v>1</v>
      </c>
    </row>
    <row r="7" spans="1:6" x14ac:dyDescent="0.2">
      <c r="B7" s="21" t="s">
        <v>157</v>
      </c>
      <c r="C7" s="22">
        <v>5.0999999999999997E-2</v>
      </c>
      <c r="D7" s="22">
        <v>0.82099999999999995</v>
      </c>
      <c r="E7" s="22">
        <v>0.128</v>
      </c>
      <c r="F7" s="22">
        <v>1</v>
      </c>
    </row>
    <row r="8" spans="1:6" x14ac:dyDescent="0.2">
      <c r="B8" s="21" t="s">
        <v>158</v>
      </c>
      <c r="C8" s="22">
        <v>6.9000000000000006E-2</v>
      </c>
      <c r="D8" s="22">
        <v>0.82899999999999996</v>
      </c>
      <c r="E8" s="22">
        <v>0.10199999999999999</v>
      </c>
      <c r="F8" s="22">
        <v>1</v>
      </c>
    </row>
    <row r="9" spans="1:6" x14ac:dyDescent="0.2">
      <c r="B9" s="32" t="s">
        <v>143</v>
      </c>
      <c r="C9" s="22">
        <v>0.12</v>
      </c>
      <c r="D9" s="22">
        <v>0.70399999999999996</v>
      </c>
      <c r="E9" s="22">
        <v>0.17599999999999999</v>
      </c>
      <c r="F9" s="22">
        <v>1</v>
      </c>
    </row>
    <row r="10" spans="1:6" ht="15" thickBot="1" x14ac:dyDescent="0.25">
      <c r="B10" s="21"/>
      <c r="C10" s="21"/>
      <c r="D10" s="21"/>
      <c r="E10" s="21"/>
      <c r="F10" s="21"/>
    </row>
    <row r="11" spans="1:6" ht="15" thickBot="1" x14ac:dyDescent="0.25">
      <c r="B11" s="23" t="s">
        <v>145</v>
      </c>
    </row>
  </sheetData>
  <hyperlinks>
    <hyperlink ref="B11" location="Contents!A1" display="Back to 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1"/>
  <sheetViews>
    <sheetView workbookViewId="0">
      <selection activeCell="B11" sqref="B11"/>
    </sheetView>
  </sheetViews>
  <sheetFormatPr defaultRowHeight="14.25" x14ac:dyDescent="0.2"/>
  <cols>
    <col min="2" max="2" width="16.875" bestFit="1" customWidth="1"/>
  </cols>
  <sheetData>
    <row r="1" spans="1:5" x14ac:dyDescent="0.2">
      <c r="A1" s="20" t="s">
        <v>62</v>
      </c>
    </row>
    <row r="3" spans="1:5" x14ac:dyDescent="0.2">
      <c r="B3" s="21"/>
      <c r="C3" s="21" t="s">
        <v>312</v>
      </c>
      <c r="D3" s="21" t="s">
        <v>313</v>
      </c>
      <c r="E3" s="21" t="s">
        <v>143</v>
      </c>
    </row>
    <row r="4" spans="1:5" x14ac:dyDescent="0.2">
      <c r="B4" s="21" t="s">
        <v>154</v>
      </c>
      <c r="C4" s="22">
        <v>0.437</v>
      </c>
      <c r="D4" s="22">
        <v>0.56299999999999994</v>
      </c>
      <c r="E4" s="22">
        <v>1</v>
      </c>
    </row>
    <row r="5" spans="1:5" x14ac:dyDescent="0.2">
      <c r="B5" s="21" t="s">
        <v>155</v>
      </c>
      <c r="C5" s="22">
        <v>0.32900000000000001</v>
      </c>
      <c r="D5" s="22">
        <v>0.67100000000000004</v>
      </c>
      <c r="E5" s="22">
        <v>1</v>
      </c>
    </row>
    <row r="6" spans="1:5" x14ac:dyDescent="0.2">
      <c r="B6" s="21" t="s">
        <v>156</v>
      </c>
      <c r="C6" s="22">
        <v>0.189</v>
      </c>
      <c r="D6" s="22">
        <v>0.81100000000000005</v>
      </c>
      <c r="E6" s="22">
        <v>1</v>
      </c>
    </row>
    <row r="7" spans="1:5" x14ac:dyDescent="0.2">
      <c r="B7" s="21" t="s">
        <v>157</v>
      </c>
      <c r="C7" s="22">
        <v>0.14299999999999999</v>
      </c>
      <c r="D7" s="22">
        <v>0.85699999999999998</v>
      </c>
      <c r="E7" s="22">
        <v>1</v>
      </c>
    </row>
    <row r="8" spans="1:5" x14ac:dyDescent="0.2">
      <c r="B8" s="21" t="s">
        <v>158</v>
      </c>
      <c r="C8" s="22">
        <v>0.113</v>
      </c>
      <c r="D8" s="22">
        <v>0.88700000000000001</v>
      </c>
      <c r="E8" s="22">
        <v>1</v>
      </c>
    </row>
    <row r="9" spans="1:5" x14ac:dyDescent="0.2">
      <c r="B9" s="21"/>
      <c r="C9" s="22">
        <v>0.25800000000000001</v>
      </c>
      <c r="D9" s="22">
        <v>0.74199999999999999</v>
      </c>
      <c r="E9" s="22">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1"/>
  <sheetViews>
    <sheetView workbookViewId="0">
      <selection activeCell="B11" sqref="B11"/>
    </sheetView>
  </sheetViews>
  <sheetFormatPr defaultRowHeight="14.25" x14ac:dyDescent="0.2"/>
  <cols>
    <col min="2" max="2" width="16.875" bestFit="1" customWidth="1"/>
  </cols>
  <sheetData>
    <row r="1" spans="1:5" x14ac:dyDescent="0.2">
      <c r="A1" s="20" t="s">
        <v>63</v>
      </c>
    </row>
    <row r="3" spans="1:5" x14ac:dyDescent="0.2">
      <c r="B3" s="34"/>
      <c r="C3" s="34" t="s">
        <v>314</v>
      </c>
      <c r="D3" s="34" t="s">
        <v>315</v>
      </c>
      <c r="E3" s="34" t="s">
        <v>143</v>
      </c>
    </row>
    <row r="4" spans="1:5" x14ac:dyDescent="0.2">
      <c r="B4" s="34" t="s">
        <v>154</v>
      </c>
      <c r="C4" s="35">
        <v>0.58599999999999997</v>
      </c>
      <c r="D4" s="35">
        <v>0.41399999999999998</v>
      </c>
      <c r="E4" s="35">
        <v>1</v>
      </c>
    </row>
    <row r="5" spans="1:5" x14ac:dyDescent="0.2">
      <c r="B5" s="34" t="s">
        <v>155</v>
      </c>
      <c r="C5" s="35">
        <v>0.47799999999999998</v>
      </c>
      <c r="D5" s="35">
        <v>0.52200000000000002</v>
      </c>
      <c r="E5" s="35">
        <v>1</v>
      </c>
    </row>
    <row r="6" spans="1:5" x14ac:dyDescent="0.2">
      <c r="B6" s="34" t="s">
        <v>156</v>
      </c>
      <c r="C6" s="35">
        <v>0.38</v>
      </c>
      <c r="D6" s="35">
        <v>0.62</v>
      </c>
      <c r="E6" s="35">
        <v>1</v>
      </c>
    </row>
    <row r="7" spans="1:5" x14ac:dyDescent="0.2">
      <c r="B7" s="34" t="s">
        <v>157</v>
      </c>
      <c r="C7" s="35">
        <v>0.27800000000000002</v>
      </c>
      <c r="D7" s="35">
        <v>0.72199999999999998</v>
      </c>
      <c r="E7" s="35">
        <v>1</v>
      </c>
    </row>
    <row r="8" spans="1:5" x14ac:dyDescent="0.2">
      <c r="B8" s="34" t="s">
        <v>158</v>
      </c>
      <c r="C8" s="35">
        <v>0.17299999999999999</v>
      </c>
      <c r="D8" s="35">
        <v>0.82699999999999996</v>
      </c>
      <c r="E8" s="35">
        <v>1</v>
      </c>
    </row>
    <row r="9" spans="1:5" x14ac:dyDescent="0.2">
      <c r="B9" s="34"/>
      <c r="C9" s="35">
        <v>0.39400000000000002</v>
      </c>
      <c r="D9" s="35">
        <v>0.60599999999999998</v>
      </c>
      <c r="E9" s="35">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9"/>
  <sheetViews>
    <sheetView workbookViewId="0">
      <selection activeCell="B9" sqref="B9"/>
    </sheetView>
  </sheetViews>
  <sheetFormatPr defaultRowHeight="14.25" x14ac:dyDescent="0.2"/>
  <cols>
    <col min="2" max="2" width="16.875" bestFit="1" customWidth="1"/>
  </cols>
  <sheetData>
    <row r="1" spans="1:8" x14ac:dyDescent="0.2">
      <c r="A1" s="20" t="s">
        <v>64</v>
      </c>
    </row>
    <row r="3" spans="1:8" x14ac:dyDescent="0.2">
      <c r="B3" s="21"/>
      <c r="C3" s="21" t="s">
        <v>316</v>
      </c>
      <c r="D3" s="21" t="s">
        <v>317</v>
      </c>
      <c r="E3" s="21" t="s">
        <v>318</v>
      </c>
      <c r="F3" s="21" t="s">
        <v>319</v>
      </c>
      <c r="G3" s="21" t="s">
        <v>320</v>
      </c>
      <c r="H3" s="21" t="s">
        <v>321</v>
      </c>
    </row>
    <row r="4" spans="1:8" x14ac:dyDescent="0.2">
      <c r="B4" s="21" t="s">
        <v>322</v>
      </c>
      <c r="C4" s="22">
        <v>0.23800000000000002</v>
      </c>
      <c r="D4" s="22">
        <v>0.20399999999999999</v>
      </c>
      <c r="E4" s="22">
        <v>0.09</v>
      </c>
      <c r="F4" s="22">
        <v>7.0999999999999994E-2</v>
      </c>
      <c r="G4" s="22">
        <v>0.43799999999999994</v>
      </c>
      <c r="H4" s="22">
        <v>2.5000000000000001E-2</v>
      </c>
    </row>
    <row r="5" spans="1:8" x14ac:dyDescent="0.2">
      <c r="B5" s="21" t="s">
        <v>323</v>
      </c>
      <c r="C5" s="22">
        <v>0.56100000000000005</v>
      </c>
      <c r="D5" s="22">
        <v>0.51900000000000002</v>
      </c>
      <c r="E5" s="22">
        <v>0.58499999999999996</v>
      </c>
      <c r="F5" s="22">
        <v>0.55700000000000005</v>
      </c>
      <c r="G5" s="22">
        <v>0.33200000000000002</v>
      </c>
      <c r="H5" s="22">
        <v>0.34</v>
      </c>
    </row>
    <row r="6" spans="1:8" x14ac:dyDescent="0.2">
      <c r="B6" s="21" t="s">
        <v>324</v>
      </c>
      <c r="C6" s="22">
        <v>6.2E-2</v>
      </c>
      <c r="D6" s="22">
        <v>0.126</v>
      </c>
      <c r="E6" s="22">
        <v>0.18600000000000003</v>
      </c>
      <c r="F6" s="22">
        <v>0.13300000000000001</v>
      </c>
      <c r="G6" s="22">
        <v>8.5999999999999993E-2</v>
      </c>
      <c r="H6" s="22">
        <v>0.496</v>
      </c>
    </row>
    <row r="7" spans="1:8" x14ac:dyDescent="0.2">
      <c r="B7" s="21" t="s">
        <v>237</v>
      </c>
      <c r="C7" s="22">
        <v>0.14000000000000001</v>
      </c>
      <c r="D7" s="22">
        <v>0.151</v>
      </c>
      <c r="E7" s="22">
        <v>0.14000000000000001</v>
      </c>
      <c r="F7" s="22">
        <v>0.23899999999999999</v>
      </c>
      <c r="G7" s="22">
        <v>0.14499999999999999</v>
      </c>
      <c r="H7" s="22">
        <v>0.13800000000000001</v>
      </c>
    </row>
    <row r="8" spans="1:8" ht="15" thickBot="1" x14ac:dyDescent="0.25"/>
    <row r="9" spans="1:8" ht="15" thickBot="1" x14ac:dyDescent="0.25">
      <c r="B9" s="23" t="s">
        <v>145</v>
      </c>
    </row>
  </sheetData>
  <hyperlinks>
    <hyperlink ref="B9" location="Contents!A1" display="Back to Contents"/>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0"/>
  <sheetViews>
    <sheetView workbookViewId="0">
      <selection activeCell="B10" sqref="B10"/>
    </sheetView>
  </sheetViews>
  <sheetFormatPr defaultRowHeight="14.25" x14ac:dyDescent="0.2"/>
  <cols>
    <col min="2" max="2" width="16.875" bestFit="1" customWidth="1"/>
  </cols>
  <sheetData>
    <row r="1" spans="1:8" x14ac:dyDescent="0.2">
      <c r="A1" s="20" t="s">
        <v>65</v>
      </c>
    </row>
    <row r="3" spans="1:8" x14ac:dyDescent="0.2">
      <c r="B3" s="21"/>
      <c r="C3" s="21" t="s">
        <v>325</v>
      </c>
      <c r="D3" s="21" t="s">
        <v>326</v>
      </c>
      <c r="E3" s="21" t="s">
        <v>327</v>
      </c>
      <c r="F3" s="21" t="s">
        <v>328</v>
      </c>
      <c r="G3" s="21" t="s">
        <v>329</v>
      </c>
      <c r="H3" s="21" t="s">
        <v>143</v>
      </c>
    </row>
    <row r="4" spans="1:8" x14ac:dyDescent="0.2">
      <c r="B4" s="21" t="s">
        <v>322</v>
      </c>
      <c r="C4" s="22">
        <v>3.9E-2</v>
      </c>
      <c r="D4" s="22">
        <v>3.1E-2</v>
      </c>
      <c r="E4" s="22">
        <v>0.02</v>
      </c>
      <c r="F4" s="22">
        <v>1.6E-2</v>
      </c>
      <c r="G4" s="22">
        <v>1.7999999999999999E-2</v>
      </c>
      <c r="H4" s="22">
        <v>2.5000000000000001E-2</v>
      </c>
    </row>
    <row r="5" spans="1:8" x14ac:dyDescent="0.2">
      <c r="B5" s="21" t="s">
        <v>323</v>
      </c>
      <c r="C5" s="22">
        <v>0.41899999999999998</v>
      </c>
      <c r="D5" s="22">
        <v>0.376</v>
      </c>
      <c r="E5" s="22">
        <v>0.34799999999999998</v>
      </c>
      <c r="F5" s="22">
        <v>0.23899999999999999</v>
      </c>
      <c r="G5" s="22">
        <v>0.109</v>
      </c>
      <c r="H5" s="22">
        <v>0.34</v>
      </c>
    </row>
    <row r="6" spans="1:8" x14ac:dyDescent="0.2">
      <c r="B6" s="21" t="s">
        <v>324</v>
      </c>
      <c r="C6" s="22">
        <v>0.36599999999999999</v>
      </c>
      <c r="D6" s="22">
        <v>0.46</v>
      </c>
      <c r="E6" s="22">
        <v>0.497</v>
      </c>
      <c r="F6" s="22">
        <v>0.624</v>
      </c>
      <c r="G6" s="22">
        <v>0.70899999999999996</v>
      </c>
      <c r="H6" s="22">
        <v>0.497</v>
      </c>
    </row>
    <row r="7" spans="1:8" x14ac:dyDescent="0.2">
      <c r="B7" s="21" t="s">
        <v>237</v>
      </c>
      <c r="C7" s="22">
        <v>0.17599999999999999</v>
      </c>
      <c r="D7" s="22">
        <v>0.13300000000000001</v>
      </c>
      <c r="E7" s="22">
        <v>0.13400000000000001</v>
      </c>
      <c r="F7" s="22">
        <v>0.121</v>
      </c>
      <c r="G7" s="22">
        <v>0.16400000000000001</v>
      </c>
      <c r="H7" s="22">
        <v>0.13800000000000001</v>
      </c>
    </row>
    <row r="8" spans="1:8" x14ac:dyDescent="0.2">
      <c r="B8" s="32" t="s">
        <v>143</v>
      </c>
      <c r="C8" s="22">
        <v>1</v>
      </c>
      <c r="D8" s="22">
        <v>1</v>
      </c>
      <c r="E8" s="22">
        <v>1</v>
      </c>
      <c r="F8" s="22">
        <v>1</v>
      </c>
      <c r="G8" s="22">
        <v>1</v>
      </c>
      <c r="H8" s="22">
        <v>1</v>
      </c>
    </row>
    <row r="9" spans="1:8" ht="15" thickBot="1" x14ac:dyDescent="0.25"/>
    <row r="10" spans="1:8" ht="15" thickBot="1" x14ac:dyDescent="0.25">
      <c r="B10" s="23" t="s">
        <v>145</v>
      </c>
    </row>
  </sheetData>
  <hyperlinks>
    <hyperlink ref="B10" location="Contents!A1" display="Back to Contents"/>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0"/>
  <sheetViews>
    <sheetView workbookViewId="0">
      <selection activeCell="B10" sqref="B10"/>
    </sheetView>
  </sheetViews>
  <sheetFormatPr defaultRowHeight="14.25" x14ac:dyDescent="0.2"/>
  <cols>
    <col min="2" max="2" width="16.875" bestFit="1" customWidth="1"/>
  </cols>
  <sheetData>
    <row r="1" spans="1:8" x14ac:dyDescent="0.2">
      <c r="A1" s="20" t="s">
        <v>66</v>
      </c>
    </row>
    <row r="3" spans="1:8" x14ac:dyDescent="0.2">
      <c r="B3" s="21"/>
      <c r="C3" s="21" t="s">
        <v>330</v>
      </c>
      <c r="D3" s="21" t="s">
        <v>331</v>
      </c>
      <c r="E3" s="21" t="s">
        <v>332</v>
      </c>
      <c r="F3" s="21" t="s">
        <v>333</v>
      </c>
      <c r="G3" s="21" t="s">
        <v>334</v>
      </c>
      <c r="H3" s="21" t="s">
        <v>143</v>
      </c>
    </row>
    <row r="4" spans="1:8" x14ac:dyDescent="0.2">
      <c r="B4" s="21" t="s">
        <v>322</v>
      </c>
      <c r="C4" s="31">
        <v>9.6000000000000002E-2</v>
      </c>
      <c r="D4" s="31">
        <v>3.5999999999999997E-2</v>
      </c>
      <c r="E4" s="31">
        <v>1.9E-2</v>
      </c>
      <c r="F4" s="31">
        <v>8.9999999999999993E-3</v>
      </c>
      <c r="G4" s="31">
        <v>3.7999999999999999E-2</v>
      </c>
      <c r="H4" s="31">
        <v>2.5000000000000001E-2</v>
      </c>
    </row>
    <row r="5" spans="1:8" x14ac:dyDescent="0.2">
      <c r="B5" s="21" t="s">
        <v>323</v>
      </c>
      <c r="C5" s="31">
        <v>0.33700000000000002</v>
      </c>
      <c r="D5" s="31">
        <v>0.39100000000000001</v>
      </c>
      <c r="E5" s="31">
        <v>0.38600000000000001</v>
      </c>
      <c r="F5" s="31">
        <v>0.26</v>
      </c>
      <c r="G5" s="31">
        <v>0.16300000000000001</v>
      </c>
      <c r="H5" s="31">
        <v>0.34</v>
      </c>
    </row>
    <row r="6" spans="1:8" x14ac:dyDescent="0.2">
      <c r="B6" s="21" t="s">
        <v>324</v>
      </c>
      <c r="C6" s="31">
        <v>0.38500000000000001</v>
      </c>
      <c r="D6" s="31">
        <v>0.39800000000000002</v>
      </c>
      <c r="E6" s="31">
        <v>0.44800000000000001</v>
      </c>
      <c r="F6" s="31">
        <v>0.63</v>
      </c>
      <c r="G6" s="31">
        <v>0.74</v>
      </c>
      <c r="H6" s="31">
        <v>0.497</v>
      </c>
    </row>
    <row r="7" spans="1:8" x14ac:dyDescent="0.2">
      <c r="B7" s="21" t="s">
        <v>237</v>
      </c>
      <c r="C7" s="31">
        <v>0.183</v>
      </c>
      <c r="D7" s="31">
        <v>0.17599999999999999</v>
      </c>
      <c r="E7" s="31">
        <v>0.14699999999999999</v>
      </c>
      <c r="F7" s="31">
        <v>0.10100000000000001</v>
      </c>
      <c r="G7" s="31">
        <v>5.8000000000000003E-2</v>
      </c>
      <c r="H7" s="31">
        <v>0.13900000000000001</v>
      </c>
    </row>
    <row r="8" spans="1:8" x14ac:dyDescent="0.2">
      <c r="B8" s="32" t="s">
        <v>143</v>
      </c>
      <c r="C8" s="31">
        <v>1</v>
      </c>
      <c r="D8" s="31">
        <v>1</v>
      </c>
      <c r="E8" s="31">
        <v>1</v>
      </c>
      <c r="F8" s="31">
        <v>1</v>
      </c>
      <c r="G8" s="31">
        <v>1</v>
      </c>
      <c r="H8" s="31">
        <v>1</v>
      </c>
    </row>
    <row r="9" spans="1:8" ht="15" thickBot="1" x14ac:dyDescent="0.25"/>
    <row r="10" spans="1:8" ht="15" thickBot="1" x14ac:dyDescent="0.25">
      <c r="B10" s="23" t="s">
        <v>145</v>
      </c>
    </row>
  </sheetData>
  <hyperlinks>
    <hyperlink ref="B10" location="Contents!A1" display="Back to Content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0"/>
  <sheetViews>
    <sheetView workbookViewId="0">
      <selection activeCell="B10" sqref="B10"/>
    </sheetView>
  </sheetViews>
  <sheetFormatPr defaultRowHeight="14.25" x14ac:dyDescent="0.2"/>
  <cols>
    <col min="2" max="2" width="16.875" bestFit="1" customWidth="1"/>
  </cols>
  <sheetData>
    <row r="1" spans="1:5" x14ac:dyDescent="0.2">
      <c r="A1" s="20" t="s">
        <v>67</v>
      </c>
    </row>
    <row r="3" spans="1:5" x14ac:dyDescent="0.2">
      <c r="B3" s="32"/>
      <c r="C3" s="32" t="s">
        <v>197</v>
      </c>
      <c r="D3" s="32" t="s">
        <v>198</v>
      </c>
      <c r="E3" s="32" t="s">
        <v>143</v>
      </c>
    </row>
    <row r="4" spans="1:5" x14ac:dyDescent="0.2">
      <c r="B4" s="32" t="s">
        <v>322</v>
      </c>
      <c r="C4" s="36">
        <v>0.29599999999999999</v>
      </c>
      <c r="D4" s="36">
        <v>0.18099999999999999</v>
      </c>
      <c r="E4" s="36">
        <v>0.23699999999999999</v>
      </c>
    </row>
    <row r="5" spans="1:5" x14ac:dyDescent="0.2">
      <c r="B5" s="32" t="s">
        <v>323</v>
      </c>
      <c r="C5" s="36">
        <v>0.52600000000000002</v>
      </c>
      <c r="D5" s="36">
        <v>0.59499999999999997</v>
      </c>
      <c r="E5" s="36">
        <v>0.56100000000000005</v>
      </c>
    </row>
    <row r="6" spans="1:5" x14ac:dyDescent="0.2">
      <c r="B6" s="32" t="s">
        <v>324</v>
      </c>
      <c r="C6" s="36">
        <v>5.5E-2</v>
      </c>
      <c r="D6" s="36">
        <v>6.9000000000000006E-2</v>
      </c>
      <c r="E6" s="36">
        <v>6.2E-2</v>
      </c>
    </row>
    <row r="7" spans="1:5" x14ac:dyDescent="0.2">
      <c r="B7" s="32" t="s">
        <v>237</v>
      </c>
      <c r="C7" s="36">
        <v>0.123</v>
      </c>
      <c r="D7" s="36">
        <v>0.156</v>
      </c>
      <c r="E7" s="36">
        <v>0.13900000000000001</v>
      </c>
    </row>
    <row r="8" spans="1:5" x14ac:dyDescent="0.2">
      <c r="B8" s="32"/>
      <c r="C8" s="36">
        <v>1</v>
      </c>
      <c r="D8" s="36">
        <v>1</v>
      </c>
      <c r="E8" s="36">
        <v>1</v>
      </c>
    </row>
    <row r="9" spans="1:5" ht="15" thickBot="1" x14ac:dyDescent="0.25"/>
    <row r="10" spans="1:5" ht="15" thickBot="1" x14ac:dyDescent="0.25">
      <c r="B10" s="23" t="s">
        <v>145</v>
      </c>
    </row>
  </sheetData>
  <hyperlinks>
    <hyperlink ref="B10" location="Contents!A1" display="Back to Contents"/>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0"/>
  <sheetViews>
    <sheetView workbookViewId="0">
      <selection activeCell="B10" sqref="B10"/>
    </sheetView>
  </sheetViews>
  <sheetFormatPr defaultRowHeight="14.25" x14ac:dyDescent="0.2"/>
  <cols>
    <col min="2" max="2" width="16.875" bestFit="1" customWidth="1"/>
  </cols>
  <sheetData>
    <row r="1" spans="1:5" x14ac:dyDescent="0.2">
      <c r="A1" s="20" t="s">
        <v>68</v>
      </c>
    </row>
    <row r="3" spans="1:5" x14ac:dyDescent="0.2">
      <c r="B3" s="21"/>
      <c r="C3" s="21" t="s">
        <v>254</v>
      </c>
      <c r="D3" s="21" t="s">
        <v>255</v>
      </c>
      <c r="E3" s="21" t="s">
        <v>143</v>
      </c>
    </row>
    <row r="4" spans="1:5" x14ac:dyDescent="0.2">
      <c r="B4" s="21" t="s">
        <v>322</v>
      </c>
      <c r="C4" s="22">
        <v>0.215</v>
      </c>
      <c r="D4" s="22">
        <v>0.13300000000000001</v>
      </c>
      <c r="E4" s="22">
        <v>0.20399999999999999</v>
      </c>
    </row>
    <row r="5" spans="1:5" x14ac:dyDescent="0.2">
      <c r="B5" s="21" t="s">
        <v>323</v>
      </c>
      <c r="C5" s="22">
        <v>0.51800000000000002</v>
      </c>
      <c r="D5" s="22">
        <v>0.52300000000000002</v>
      </c>
      <c r="E5" s="22">
        <v>0.51900000000000002</v>
      </c>
    </row>
    <row r="6" spans="1:5" x14ac:dyDescent="0.2">
      <c r="B6" s="21" t="s">
        <v>324</v>
      </c>
      <c r="C6" s="22">
        <v>0.112</v>
      </c>
      <c r="D6" s="22">
        <v>0.222</v>
      </c>
      <c r="E6" s="22">
        <v>0.126</v>
      </c>
    </row>
    <row r="7" spans="1:5" x14ac:dyDescent="0.2">
      <c r="B7" s="21" t="s">
        <v>237</v>
      </c>
      <c r="C7" s="22">
        <v>0.156</v>
      </c>
      <c r="D7" s="22">
        <v>0.122</v>
      </c>
      <c r="E7" s="22">
        <v>0.151</v>
      </c>
    </row>
    <row r="8" spans="1:5" x14ac:dyDescent="0.2">
      <c r="B8" s="21"/>
      <c r="C8" s="22">
        <v>1</v>
      </c>
      <c r="D8" s="22">
        <v>1</v>
      </c>
      <c r="E8" s="22">
        <v>1</v>
      </c>
    </row>
    <row r="9" spans="1:5" ht="15" thickBot="1" x14ac:dyDescent="0.25"/>
    <row r="10" spans="1:5" ht="15" thickBot="1" x14ac:dyDescent="0.25">
      <c r="B10" s="23" t="s">
        <v>145</v>
      </c>
    </row>
  </sheetData>
  <hyperlinks>
    <hyperlink ref="B10" location="Contents!A1" display="Back to Contents"/>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0"/>
  <sheetViews>
    <sheetView workbookViewId="0">
      <selection activeCell="B10" sqref="B10"/>
    </sheetView>
  </sheetViews>
  <sheetFormatPr defaultRowHeight="14.25" x14ac:dyDescent="0.2"/>
  <cols>
    <col min="1" max="1" width="9" style="21"/>
    <col min="2" max="2" width="16.875" style="21" bestFit="1" customWidth="1"/>
    <col min="3" max="16384" width="9" style="21"/>
  </cols>
  <sheetData>
    <row r="1" spans="1:5" x14ac:dyDescent="0.2">
      <c r="A1" s="20" t="s">
        <v>69</v>
      </c>
    </row>
    <row r="3" spans="1:5" x14ac:dyDescent="0.2">
      <c r="B3" s="34"/>
      <c r="C3" s="34" t="s">
        <v>335</v>
      </c>
      <c r="D3" s="34" t="s">
        <v>336</v>
      </c>
      <c r="E3" s="34" t="s">
        <v>143</v>
      </c>
    </row>
    <row r="4" spans="1:5" x14ac:dyDescent="0.2">
      <c r="B4" s="34" t="s">
        <v>322</v>
      </c>
      <c r="C4" s="35">
        <v>0.22</v>
      </c>
      <c r="D4" s="35">
        <v>0.156</v>
      </c>
      <c r="E4" s="35">
        <v>0.20399999999999999</v>
      </c>
    </row>
    <row r="5" spans="1:5" x14ac:dyDescent="0.2">
      <c r="B5" s="34" t="s">
        <v>323</v>
      </c>
      <c r="C5" s="35">
        <v>0.52800000000000002</v>
      </c>
      <c r="D5" s="35">
        <v>0.49199999999999999</v>
      </c>
      <c r="E5" s="35">
        <v>0.51900000000000002</v>
      </c>
    </row>
    <row r="6" spans="1:5" x14ac:dyDescent="0.2">
      <c r="B6" s="34" t="s">
        <v>324</v>
      </c>
      <c r="C6" s="35">
        <v>8.8999999999999996E-2</v>
      </c>
      <c r="D6" s="35">
        <v>0.23499999999999999</v>
      </c>
      <c r="E6" s="35">
        <v>0.126</v>
      </c>
    </row>
    <row r="7" spans="1:5" x14ac:dyDescent="0.2">
      <c r="B7" s="34" t="s">
        <v>237</v>
      </c>
      <c r="C7" s="35">
        <v>0.16300000000000001</v>
      </c>
      <c r="D7" s="35">
        <v>0.11700000000000001</v>
      </c>
      <c r="E7" s="35">
        <v>0.151</v>
      </c>
    </row>
    <row r="8" spans="1:5" x14ac:dyDescent="0.2">
      <c r="B8" s="34"/>
      <c r="C8" s="35">
        <v>1</v>
      </c>
      <c r="D8" s="35">
        <v>1</v>
      </c>
      <c r="E8" s="35">
        <v>1</v>
      </c>
    </row>
    <row r="9" spans="1:5" ht="15" thickBot="1" x14ac:dyDescent="0.25"/>
    <row r="10" spans="1:5" ht="15" thickBot="1" x14ac:dyDescent="0.25">
      <c r="B10" s="23" t="s">
        <v>145</v>
      </c>
    </row>
  </sheetData>
  <hyperlinks>
    <hyperlink ref="B10"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G11"/>
  <sheetViews>
    <sheetView workbookViewId="0">
      <selection activeCell="B11" sqref="B11"/>
    </sheetView>
  </sheetViews>
  <sheetFormatPr defaultRowHeight="14.25" x14ac:dyDescent="0.2"/>
  <cols>
    <col min="2" max="2" width="16.875" bestFit="1" customWidth="1"/>
  </cols>
  <sheetData>
    <row r="1" spans="1:7" x14ac:dyDescent="0.2">
      <c r="A1" s="26" t="s">
        <v>17</v>
      </c>
    </row>
    <row r="3" spans="1:7" x14ac:dyDescent="0.2">
      <c r="B3" s="21"/>
      <c r="C3" s="21" t="s">
        <v>159</v>
      </c>
      <c r="D3" s="21" t="s">
        <v>160</v>
      </c>
      <c r="E3" s="21" t="s">
        <v>161</v>
      </c>
      <c r="F3" s="21" t="s">
        <v>162</v>
      </c>
      <c r="G3" s="21" t="s">
        <v>143</v>
      </c>
    </row>
    <row r="4" spans="1:7" x14ac:dyDescent="0.2">
      <c r="B4" s="21" t="s">
        <v>154</v>
      </c>
      <c r="C4" s="22">
        <v>0.221</v>
      </c>
      <c r="D4" s="22">
        <v>0.19500000000000001</v>
      </c>
      <c r="E4" s="22">
        <v>0.28399999999999997</v>
      </c>
      <c r="F4" s="22">
        <v>0.30099999999999999</v>
      </c>
      <c r="G4" s="22">
        <v>1</v>
      </c>
    </row>
    <row r="5" spans="1:7" x14ac:dyDescent="0.2">
      <c r="B5" s="21" t="s">
        <v>155</v>
      </c>
      <c r="C5" s="22">
        <v>0.13300000000000001</v>
      </c>
      <c r="D5" s="22">
        <v>0.22800000000000001</v>
      </c>
      <c r="E5" s="22">
        <v>0.27900000000000003</v>
      </c>
      <c r="F5" s="22">
        <v>0.36</v>
      </c>
      <c r="G5" s="22">
        <v>1</v>
      </c>
    </row>
    <row r="6" spans="1:7" x14ac:dyDescent="0.2">
      <c r="B6" s="21" t="s">
        <v>156</v>
      </c>
      <c r="C6" s="22">
        <v>7.8E-2</v>
      </c>
      <c r="D6" s="22">
        <v>0.19700000000000001</v>
      </c>
      <c r="E6" s="22">
        <v>0.28000000000000003</v>
      </c>
      <c r="F6" s="22">
        <v>0.44600000000000001</v>
      </c>
      <c r="G6" s="22">
        <v>1</v>
      </c>
    </row>
    <row r="7" spans="1:7" x14ac:dyDescent="0.2">
      <c r="B7" s="21" t="s">
        <v>157</v>
      </c>
      <c r="C7" s="22">
        <v>0.107</v>
      </c>
      <c r="D7" s="22">
        <v>0.16700000000000001</v>
      </c>
      <c r="E7" s="22">
        <v>0.245</v>
      </c>
      <c r="F7" s="22">
        <v>0.48099999999999998</v>
      </c>
      <c r="G7" s="22">
        <v>1</v>
      </c>
    </row>
    <row r="8" spans="1:7" x14ac:dyDescent="0.2">
      <c r="B8" s="21" t="s">
        <v>158</v>
      </c>
      <c r="C8" s="22">
        <v>0.127</v>
      </c>
      <c r="D8" s="22">
        <v>0.151</v>
      </c>
      <c r="E8" s="22">
        <v>0.187</v>
      </c>
      <c r="F8" s="22">
        <v>0.53600000000000003</v>
      </c>
      <c r="G8" s="22">
        <v>1</v>
      </c>
    </row>
    <row r="9" spans="1:7" x14ac:dyDescent="0.2">
      <c r="B9" s="21"/>
      <c r="C9" s="22">
        <v>0.14199999999999999</v>
      </c>
      <c r="D9" s="22">
        <v>0.187</v>
      </c>
      <c r="E9" s="22">
        <v>0.25600000000000001</v>
      </c>
      <c r="F9" s="22">
        <v>0.41599999999999998</v>
      </c>
      <c r="G9" s="22">
        <v>1</v>
      </c>
    </row>
    <row r="10" spans="1:7" ht="15" thickBot="1" x14ac:dyDescent="0.25"/>
    <row r="11" spans="1:7" ht="15" thickBot="1" x14ac:dyDescent="0.25">
      <c r="B11" s="23" t="s">
        <v>145</v>
      </c>
    </row>
  </sheetData>
  <hyperlinks>
    <hyperlink ref="B11" location="Contents!A1" display="Back to Contents"/>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2"/>
  <sheetViews>
    <sheetView workbookViewId="0">
      <selection activeCell="B12" sqref="B12"/>
    </sheetView>
  </sheetViews>
  <sheetFormatPr defaultRowHeight="14.25" x14ac:dyDescent="0.2"/>
  <cols>
    <col min="2" max="2" width="16.875" bestFit="1" customWidth="1"/>
  </cols>
  <sheetData>
    <row r="1" spans="1:3" x14ac:dyDescent="0.2">
      <c r="A1" s="20" t="s">
        <v>70</v>
      </c>
    </row>
    <row r="3" spans="1:3" x14ac:dyDescent="0.2">
      <c r="B3" s="21"/>
      <c r="C3" s="24" t="s">
        <v>250</v>
      </c>
    </row>
    <row r="4" spans="1:3" x14ac:dyDescent="0.2">
      <c r="B4" s="21" t="s">
        <v>337</v>
      </c>
      <c r="C4" s="22">
        <v>0.432</v>
      </c>
    </row>
    <row r="5" spans="1:3" x14ac:dyDescent="0.2">
      <c r="B5" s="21" t="s">
        <v>338</v>
      </c>
      <c r="C5" s="22">
        <v>0.29699999999999999</v>
      </c>
    </row>
    <row r="6" spans="1:3" x14ac:dyDescent="0.2">
      <c r="B6" s="21" t="s">
        <v>339</v>
      </c>
      <c r="C6" s="22">
        <v>0.68400000000000005</v>
      </c>
    </row>
    <row r="7" spans="1:3" x14ac:dyDescent="0.2">
      <c r="B7" s="21" t="s">
        <v>340</v>
      </c>
      <c r="C7" s="22">
        <v>0.441</v>
      </c>
    </row>
    <row r="8" spans="1:3" x14ac:dyDescent="0.2">
      <c r="B8" s="21" t="s">
        <v>341</v>
      </c>
      <c r="C8" s="22">
        <v>0.60499999999999998</v>
      </c>
    </row>
    <row r="9" spans="1:3" x14ac:dyDescent="0.2">
      <c r="B9" s="21" t="s">
        <v>342</v>
      </c>
      <c r="C9" s="22">
        <v>0.77600000000000002</v>
      </c>
    </row>
    <row r="10" spans="1:3" x14ac:dyDescent="0.2">
      <c r="B10" s="21" t="s">
        <v>343</v>
      </c>
      <c r="C10" s="22">
        <v>0.95499999999999996</v>
      </c>
    </row>
    <row r="11" spans="1:3" ht="15" thickBot="1" x14ac:dyDescent="0.25"/>
    <row r="12" spans="1:3" ht="15" thickBot="1" x14ac:dyDescent="0.25">
      <c r="B12" s="23" t="s">
        <v>145</v>
      </c>
    </row>
  </sheetData>
  <hyperlinks>
    <hyperlink ref="B12" location="Contents!A1" display="Back to Content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0"/>
  <sheetViews>
    <sheetView workbookViewId="0">
      <selection activeCell="B10" sqref="B10"/>
    </sheetView>
  </sheetViews>
  <sheetFormatPr defaultRowHeight="14.25" x14ac:dyDescent="0.2"/>
  <cols>
    <col min="1" max="1" width="9" style="21"/>
    <col min="2" max="2" width="16.875" style="21" bestFit="1" customWidth="1"/>
    <col min="3" max="16384" width="9" style="21"/>
  </cols>
  <sheetData>
    <row r="1" spans="1:5" x14ac:dyDescent="0.2">
      <c r="A1" s="20" t="s">
        <v>71</v>
      </c>
    </row>
    <row r="3" spans="1:5" x14ac:dyDescent="0.2">
      <c r="C3" s="21" t="s">
        <v>344</v>
      </c>
      <c r="D3" s="21" t="s">
        <v>345</v>
      </c>
      <c r="E3" s="21" t="s">
        <v>143</v>
      </c>
    </row>
    <row r="4" spans="1:5" x14ac:dyDescent="0.2">
      <c r="B4" s="21" t="s">
        <v>199</v>
      </c>
      <c r="C4" s="22">
        <v>0.40699999999999997</v>
      </c>
      <c r="D4" s="22">
        <v>0.59299999999999997</v>
      </c>
      <c r="E4" s="22">
        <v>1</v>
      </c>
    </row>
    <row r="5" spans="1:5" x14ac:dyDescent="0.2">
      <c r="B5" s="21" t="s">
        <v>200</v>
      </c>
      <c r="C5" s="22">
        <v>0.32</v>
      </c>
      <c r="D5" s="22">
        <v>0.68</v>
      </c>
      <c r="E5" s="22">
        <v>1</v>
      </c>
    </row>
    <row r="6" spans="1:5" x14ac:dyDescent="0.2">
      <c r="B6" s="21" t="s">
        <v>201</v>
      </c>
      <c r="C6" s="22">
        <v>0.3</v>
      </c>
      <c r="D6" s="22">
        <v>0.7</v>
      </c>
      <c r="E6" s="22">
        <v>1</v>
      </c>
    </row>
    <row r="7" spans="1:5" x14ac:dyDescent="0.2">
      <c r="B7" s="21" t="s">
        <v>202</v>
      </c>
      <c r="C7" s="22">
        <v>0.29799999999999999</v>
      </c>
      <c r="D7" s="22">
        <v>0.70199999999999996</v>
      </c>
      <c r="E7" s="22">
        <v>1</v>
      </c>
    </row>
    <row r="8" spans="1:5" x14ac:dyDescent="0.2">
      <c r="C8" s="22">
        <v>0.33900000000000002</v>
      </c>
      <c r="D8" s="22">
        <v>0.66100000000000003</v>
      </c>
      <c r="E8" s="22">
        <v>1</v>
      </c>
    </row>
    <row r="9" spans="1:5" ht="15" thickBot="1" x14ac:dyDescent="0.25"/>
    <row r="10" spans="1:5" ht="15" thickBot="1" x14ac:dyDescent="0.25">
      <c r="B10" s="23" t="s">
        <v>145</v>
      </c>
    </row>
  </sheetData>
  <hyperlinks>
    <hyperlink ref="B10" location="Contents!A1" display="Back to Contents"/>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8"/>
  <sheetViews>
    <sheetView workbookViewId="0">
      <selection activeCell="B8" sqref="B8"/>
    </sheetView>
  </sheetViews>
  <sheetFormatPr defaultRowHeight="14.25" x14ac:dyDescent="0.2"/>
  <cols>
    <col min="1" max="1" width="9" style="21"/>
    <col min="2" max="2" width="26.5" style="21" bestFit="1" customWidth="1"/>
    <col min="3" max="16384" width="9" style="21"/>
  </cols>
  <sheetData>
    <row r="1" spans="1:5" x14ac:dyDescent="0.2">
      <c r="A1" s="20" t="s">
        <v>72</v>
      </c>
    </row>
    <row r="3" spans="1:5" x14ac:dyDescent="0.2">
      <c r="C3" s="21" t="s">
        <v>254</v>
      </c>
      <c r="D3" s="21" t="s">
        <v>255</v>
      </c>
      <c r="E3" s="21" t="s">
        <v>143</v>
      </c>
    </row>
    <row r="4" spans="1:5" x14ac:dyDescent="0.2">
      <c r="B4" s="21" t="s">
        <v>346</v>
      </c>
      <c r="C4" s="22">
        <v>0.40400000000000003</v>
      </c>
      <c r="D4" s="22">
        <v>0.498</v>
      </c>
      <c r="E4" s="22">
        <v>0.41599999999999998</v>
      </c>
    </row>
    <row r="5" spans="1:5" x14ac:dyDescent="0.2">
      <c r="B5" s="21" t="s">
        <v>347</v>
      </c>
      <c r="C5" s="22">
        <v>0.59599999999999997</v>
      </c>
      <c r="D5" s="22">
        <v>0.502</v>
      </c>
      <c r="E5" s="22">
        <v>0.58399999999999996</v>
      </c>
    </row>
    <row r="6" spans="1:5" x14ac:dyDescent="0.2">
      <c r="B6" s="21" t="s">
        <v>143</v>
      </c>
      <c r="C6" s="22">
        <v>1</v>
      </c>
      <c r="D6" s="22">
        <v>1</v>
      </c>
      <c r="E6" s="22">
        <v>1</v>
      </c>
    </row>
    <row r="7" spans="1:5" ht="15" thickBot="1" x14ac:dyDescent="0.25"/>
    <row r="8" spans="1:5" ht="15" thickBot="1" x14ac:dyDescent="0.25">
      <c r="B8" s="23" t="s">
        <v>145</v>
      </c>
    </row>
  </sheetData>
  <hyperlinks>
    <hyperlink ref="B8" location="Contents!A1" display="Back to Contents"/>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0"/>
  <sheetViews>
    <sheetView workbookViewId="0">
      <selection activeCell="B10" sqref="B10"/>
    </sheetView>
  </sheetViews>
  <sheetFormatPr defaultRowHeight="14.25" x14ac:dyDescent="0.2"/>
  <cols>
    <col min="2" max="2" width="26.125" bestFit="1" customWidth="1"/>
  </cols>
  <sheetData>
    <row r="1" spans="1:8" x14ac:dyDescent="0.2">
      <c r="A1" s="26" t="s">
        <v>73</v>
      </c>
    </row>
    <row r="3" spans="1:8" x14ac:dyDescent="0.2">
      <c r="B3" s="21"/>
      <c r="C3" s="21" t="s">
        <v>348</v>
      </c>
      <c r="D3" s="21" t="s">
        <v>349</v>
      </c>
      <c r="E3" s="21" t="s">
        <v>350</v>
      </c>
      <c r="F3" s="21" t="s">
        <v>216</v>
      </c>
      <c r="G3" s="21" t="s">
        <v>351</v>
      </c>
      <c r="H3" s="21" t="s">
        <v>352</v>
      </c>
    </row>
    <row r="4" spans="1:8" x14ac:dyDescent="0.2">
      <c r="B4" s="21" t="s">
        <v>173</v>
      </c>
      <c r="C4" s="22">
        <v>0.14800000000000002</v>
      </c>
      <c r="D4" s="22">
        <v>0.125</v>
      </c>
      <c r="E4" s="22">
        <v>5.2000000000000005E-2</v>
      </c>
      <c r="F4" s="22">
        <v>9.3000000000000013E-2</v>
      </c>
      <c r="G4" s="22">
        <v>0.182</v>
      </c>
      <c r="H4" s="22">
        <v>7.4999999999999997E-2</v>
      </c>
    </row>
    <row r="5" spans="1:8" x14ac:dyDescent="0.2">
      <c r="B5" s="21" t="s">
        <v>353</v>
      </c>
      <c r="C5" s="22">
        <v>0.41499999999999998</v>
      </c>
      <c r="D5" s="22">
        <v>0.439</v>
      </c>
      <c r="E5" s="22">
        <v>0.26100000000000001</v>
      </c>
      <c r="F5" s="22">
        <v>0.38400000000000001</v>
      </c>
      <c r="G5" s="22">
        <v>0.47</v>
      </c>
      <c r="H5" s="22">
        <v>0.35799999999999998</v>
      </c>
    </row>
    <row r="6" spans="1:8" x14ac:dyDescent="0.2">
      <c r="B6" s="21" t="s">
        <v>354</v>
      </c>
      <c r="C6" s="22">
        <v>0.20600000000000002</v>
      </c>
      <c r="D6" s="22">
        <v>0.32100000000000001</v>
      </c>
      <c r="E6" s="22">
        <v>0.49299999999999999</v>
      </c>
      <c r="F6" s="22">
        <v>0.35700000000000004</v>
      </c>
      <c r="G6" s="22">
        <v>0.24</v>
      </c>
      <c r="H6" s="22">
        <v>0.30199999999999999</v>
      </c>
    </row>
    <row r="7" spans="1:8" x14ac:dyDescent="0.2">
      <c r="B7" s="21" t="s">
        <v>355</v>
      </c>
      <c r="C7" s="22">
        <v>0.17499999999999999</v>
      </c>
      <c r="D7" s="22">
        <v>9.0999999999999998E-2</v>
      </c>
      <c r="E7" s="22">
        <v>0.14499999999999999</v>
      </c>
      <c r="F7" s="22">
        <v>0.126</v>
      </c>
      <c r="G7" s="22">
        <v>7.6999999999999999E-2</v>
      </c>
      <c r="H7" s="22">
        <v>0.188</v>
      </c>
    </row>
    <row r="8" spans="1:8" x14ac:dyDescent="0.2">
      <c r="B8" s="21" t="s">
        <v>356</v>
      </c>
      <c r="C8" s="22">
        <v>5.5999999999999994E-2</v>
      </c>
      <c r="D8" s="22">
        <v>2.4E-2</v>
      </c>
      <c r="E8" s="22">
        <v>0.05</v>
      </c>
      <c r="F8" s="22">
        <v>0.04</v>
      </c>
      <c r="G8" s="22">
        <v>3.1E-2</v>
      </c>
      <c r="H8" s="22">
        <v>7.5999999999999998E-2</v>
      </c>
    </row>
    <row r="9" spans="1:8" ht="15" thickBot="1" x14ac:dyDescent="0.25"/>
    <row r="10" spans="1:8" ht="15" thickBot="1" x14ac:dyDescent="0.25">
      <c r="B10" s="23" t="s">
        <v>145</v>
      </c>
    </row>
  </sheetData>
  <hyperlinks>
    <hyperlink ref="B10" location="Contents!A1" display="Back to Contents"/>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0"/>
  <sheetViews>
    <sheetView workbookViewId="0">
      <selection activeCell="B10" sqref="B10"/>
    </sheetView>
  </sheetViews>
  <sheetFormatPr defaultRowHeight="14.25" x14ac:dyDescent="0.2"/>
  <cols>
    <col min="1" max="1" width="9" style="21"/>
    <col min="2" max="2" width="26.125" style="21" bestFit="1" customWidth="1"/>
    <col min="3" max="16384" width="9" style="21"/>
  </cols>
  <sheetData>
    <row r="1" spans="1:5" x14ac:dyDescent="0.2">
      <c r="A1" s="20" t="s">
        <v>74</v>
      </c>
    </row>
    <row r="3" spans="1:5" x14ac:dyDescent="0.2">
      <c r="C3" s="21" t="s">
        <v>357</v>
      </c>
      <c r="D3" s="21" t="s">
        <v>358</v>
      </c>
      <c r="E3" s="21" t="s">
        <v>143</v>
      </c>
    </row>
    <row r="4" spans="1:5" x14ac:dyDescent="0.2">
      <c r="B4" s="21" t="s">
        <v>173</v>
      </c>
      <c r="C4" s="22">
        <v>0.111</v>
      </c>
      <c r="D4" s="22">
        <v>0.156</v>
      </c>
      <c r="E4" s="22">
        <v>0.125</v>
      </c>
    </row>
    <row r="5" spans="1:5" x14ac:dyDescent="0.2">
      <c r="B5" s="21" t="s">
        <v>353</v>
      </c>
      <c r="C5" s="22">
        <v>0.40600000000000003</v>
      </c>
      <c r="D5" s="22">
        <v>0.50900000000000001</v>
      </c>
      <c r="E5" s="22">
        <v>0.439</v>
      </c>
    </row>
    <row r="6" spans="1:5" x14ac:dyDescent="0.2">
      <c r="B6" s="21" t="s">
        <v>354</v>
      </c>
      <c r="C6" s="22">
        <v>0.39300000000000002</v>
      </c>
      <c r="D6" s="22">
        <v>0.16800000000000001</v>
      </c>
      <c r="E6" s="22">
        <v>0.32100000000000001</v>
      </c>
    </row>
    <row r="7" spans="1:5" x14ac:dyDescent="0.2">
      <c r="B7" s="21" t="s">
        <v>355</v>
      </c>
      <c r="C7" s="22">
        <v>7.6999999999999999E-2</v>
      </c>
      <c r="D7" s="22">
        <v>0.121</v>
      </c>
      <c r="E7" s="22">
        <v>9.0999999999999998E-2</v>
      </c>
    </row>
    <row r="8" spans="1:5" x14ac:dyDescent="0.2">
      <c r="B8" s="21" t="s">
        <v>356</v>
      </c>
      <c r="C8" s="22">
        <v>1.2999999999999999E-2</v>
      </c>
      <c r="D8" s="22">
        <v>4.7E-2</v>
      </c>
      <c r="E8" s="22">
        <v>2.4E-2</v>
      </c>
    </row>
    <row r="9" spans="1:5" ht="15" thickBot="1" x14ac:dyDescent="0.25">
      <c r="E9" s="22"/>
    </row>
    <row r="10" spans="1:5" ht="15" thickBot="1" x14ac:dyDescent="0.25">
      <c r="B10" s="23" t="s">
        <v>145</v>
      </c>
    </row>
  </sheetData>
  <hyperlinks>
    <hyperlink ref="B10" location="Contents!A1" display="Back to Contents"/>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8"/>
  <sheetViews>
    <sheetView workbookViewId="0">
      <selection activeCell="B8" sqref="B8"/>
    </sheetView>
  </sheetViews>
  <sheetFormatPr defaultRowHeight="14.25" x14ac:dyDescent="0.2"/>
  <cols>
    <col min="2" max="2" width="17.75" bestFit="1" customWidth="1"/>
  </cols>
  <sheetData>
    <row r="1" spans="1:3" x14ac:dyDescent="0.2">
      <c r="A1" s="20" t="s">
        <v>75</v>
      </c>
    </row>
    <row r="3" spans="1:3" x14ac:dyDescent="0.2">
      <c r="B3" s="21"/>
      <c r="C3" s="21" t="s">
        <v>144</v>
      </c>
    </row>
    <row r="4" spans="1:3" x14ac:dyDescent="0.2">
      <c r="B4" s="21" t="s">
        <v>359</v>
      </c>
      <c r="C4" s="22">
        <v>0.75099999999999989</v>
      </c>
    </row>
    <row r="5" spans="1:3" x14ac:dyDescent="0.2">
      <c r="B5" s="21" t="s">
        <v>360</v>
      </c>
      <c r="C5" s="22">
        <v>0.249</v>
      </c>
    </row>
    <row r="6" spans="1:3" x14ac:dyDescent="0.2">
      <c r="B6" s="21" t="s">
        <v>143</v>
      </c>
      <c r="C6" s="22">
        <v>1</v>
      </c>
    </row>
    <row r="7" spans="1:3" ht="15" thickBot="1" x14ac:dyDescent="0.25"/>
    <row r="8" spans="1:3" ht="15" thickBot="1" x14ac:dyDescent="0.25">
      <c r="B8" s="23" t="s">
        <v>145</v>
      </c>
    </row>
  </sheetData>
  <hyperlinks>
    <hyperlink ref="B8" location="Contents!A1" display="Back to Contents"/>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4"/>
  <sheetViews>
    <sheetView workbookViewId="0">
      <selection activeCell="B12" sqref="B12"/>
    </sheetView>
  </sheetViews>
  <sheetFormatPr defaultRowHeight="14.25" x14ac:dyDescent="0.2"/>
  <cols>
    <col min="2" max="2" width="22.875" bestFit="1" customWidth="1"/>
  </cols>
  <sheetData>
    <row r="1" spans="1:3" x14ac:dyDescent="0.2">
      <c r="A1" s="20" t="s">
        <v>76</v>
      </c>
    </row>
    <row r="3" spans="1:3" x14ac:dyDescent="0.2">
      <c r="B3" s="37"/>
      <c r="C3" s="37" t="s">
        <v>250</v>
      </c>
    </row>
    <row r="4" spans="1:3" x14ac:dyDescent="0.2">
      <c r="B4" s="37" t="s">
        <v>361</v>
      </c>
      <c r="C4" s="38">
        <v>0.70799999999999996</v>
      </c>
    </row>
    <row r="5" spans="1:3" x14ac:dyDescent="0.2">
      <c r="B5" s="37" t="s">
        <v>362</v>
      </c>
      <c r="C5" s="38">
        <v>0.316</v>
      </c>
    </row>
    <row r="6" spans="1:3" x14ac:dyDescent="0.2">
      <c r="B6" s="37" t="s">
        <v>363</v>
      </c>
      <c r="C6" s="38">
        <v>0.67</v>
      </c>
    </row>
    <row r="7" spans="1:3" x14ac:dyDescent="0.2">
      <c r="B7" s="37" t="s">
        <v>364</v>
      </c>
      <c r="C7" s="38">
        <v>9.8000000000000004E-2</v>
      </c>
    </row>
    <row r="8" spans="1:3" x14ac:dyDescent="0.2">
      <c r="B8" s="37" t="s">
        <v>365</v>
      </c>
      <c r="C8" s="38">
        <v>0.72599999999999998</v>
      </c>
    </row>
    <row r="9" spans="1:3" x14ac:dyDescent="0.2">
      <c r="B9" s="37" t="s">
        <v>366</v>
      </c>
      <c r="C9" s="38">
        <v>0.40699999999999997</v>
      </c>
    </row>
    <row r="10" spans="1:3" x14ac:dyDescent="0.2">
      <c r="B10" s="37" t="s">
        <v>367</v>
      </c>
      <c r="C10" s="38">
        <v>7.0000000000000007E-2</v>
      </c>
    </row>
    <row r="11" spans="1:3" ht="15" thickBot="1" x14ac:dyDescent="0.25"/>
    <row r="12" spans="1:3" ht="15" thickBot="1" x14ac:dyDescent="0.25">
      <c r="B12" s="23" t="s">
        <v>145</v>
      </c>
    </row>
    <row r="14" spans="1:3" x14ac:dyDescent="0.2">
      <c r="B14" t="s">
        <v>251</v>
      </c>
    </row>
  </sheetData>
  <hyperlinks>
    <hyperlink ref="B12" location="Contents!A1" display="Back to Contents"/>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0"/>
  <sheetViews>
    <sheetView workbookViewId="0">
      <selection activeCell="B10" sqref="B10"/>
    </sheetView>
  </sheetViews>
  <sheetFormatPr defaultRowHeight="14.25" x14ac:dyDescent="0.2"/>
  <cols>
    <col min="2" max="2" width="16.875" bestFit="1" customWidth="1"/>
  </cols>
  <sheetData>
    <row r="1" spans="1:4" x14ac:dyDescent="0.2">
      <c r="A1" s="20" t="s">
        <v>77</v>
      </c>
    </row>
    <row r="3" spans="1:4" x14ac:dyDescent="0.2">
      <c r="B3" s="39"/>
      <c r="C3" s="39" t="s">
        <v>368</v>
      </c>
      <c r="D3" s="39" t="s">
        <v>369</v>
      </c>
    </row>
    <row r="4" spans="1:4" x14ac:dyDescent="0.2">
      <c r="B4" s="39" t="s">
        <v>154</v>
      </c>
      <c r="C4" s="40">
        <v>0.52800000000000002</v>
      </c>
      <c r="D4" s="40">
        <v>0.51</v>
      </c>
    </row>
    <row r="5" spans="1:4" x14ac:dyDescent="0.2">
      <c r="B5" s="39" t="s">
        <v>155</v>
      </c>
      <c r="C5" s="40">
        <v>0.59199999999999997</v>
      </c>
      <c r="D5" s="40">
        <v>0.54</v>
      </c>
    </row>
    <row r="6" spans="1:4" x14ac:dyDescent="0.2">
      <c r="B6" s="39" t="s">
        <v>156</v>
      </c>
      <c r="C6" s="40">
        <v>0.66300000000000003</v>
      </c>
      <c r="D6" s="40">
        <v>0.57999999999999996</v>
      </c>
    </row>
    <row r="7" spans="1:4" x14ac:dyDescent="0.2">
      <c r="B7" s="39" t="s">
        <v>157</v>
      </c>
      <c r="C7" s="40">
        <v>0.65500000000000003</v>
      </c>
      <c r="D7" s="40">
        <v>0.55000000000000004</v>
      </c>
    </row>
    <row r="8" spans="1:4" x14ac:dyDescent="0.2">
      <c r="B8" s="39" t="s">
        <v>158</v>
      </c>
      <c r="C8" s="40">
        <v>0.71599999999999997</v>
      </c>
      <c r="D8" s="40">
        <v>0.6</v>
      </c>
    </row>
    <row r="9" spans="1:4" ht="15" thickBot="1" x14ac:dyDescent="0.25"/>
    <row r="10" spans="1:4" ht="15" thickBot="1" x14ac:dyDescent="0.25">
      <c r="B10" s="23" t="s">
        <v>145</v>
      </c>
    </row>
  </sheetData>
  <hyperlinks>
    <hyperlink ref="B10" location="Contents!A1" display="Back to Contents"/>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1"/>
  <sheetViews>
    <sheetView workbookViewId="0">
      <selection activeCell="B11" sqref="B11"/>
    </sheetView>
  </sheetViews>
  <sheetFormatPr defaultRowHeight="14.25" x14ac:dyDescent="0.2"/>
  <cols>
    <col min="1" max="1" width="9" style="21"/>
    <col min="2" max="2" width="16.875" style="21" bestFit="1" customWidth="1"/>
    <col min="3" max="16384" width="9" style="21"/>
  </cols>
  <sheetData>
    <row r="1" spans="1:5" x14ac:dyDescent="0.2">
      <c r="A1" s="20" t="s">
        <v>78</v>
      </c>
    </row>
    <row r="3" spans="1:5" x14ac:dyDescent="0.2">
      <c r="C3" s="21" t="s">
        <v>370</v>
      </c>
      <c r="D3" s="21" t="s">
        <v>371</v>
      </c>
      <c r="E3" s="21" t="s">
        <v>143</v>
      </c>
    </row>
    <row r="4" spans="1:5" x14ac:dyDescent="0.2">
      <c r="B4" s="21" t="s">
        <v>154</v>
      </c>
      <c r="C4" s="22">
        <v>0.52800000000000002</v>
      </c>
      <c r="D4" s="22">
        <v>0.47199999999999998</v>
      </c>
      <c r="E4" s="22">
        <v>1</v>
      </c>
    </row>
    <row r="5" spans="1:5" x14ac:dyDescent="0.2">
      <c r="B5" s="21" t="s">
        <v>155</v>
      </c>
      <c r="C5" s="22">
        <v>0.59199999999999997</v>
      </c>
      <c r="D5" s="22">
        <v>0.40799999999999997</v>
      </c>
      <c r="E5" s="22">
        <v>1</v>
      </c>
    </row>
    <row r="6" spans="1:5" x14ac:dyDescent="0.2">
      <c r="B6" s="21" t="s">
        <v>156</v>
      </c>
      <c r="C6" s="22">
        <v>0.66300000000000003</v>
      </c>
      <c r="D6" s="22">
        <v>0.33700000000000002</v>
      </c>
      <c r="E6" s="22">
        <v>1</v>
      </c>
    </row>
    <row r="7" spans="1:5" x14ac:dyDescent="0.2">
      <c r="B7" s="21" t="s">
        <v>157</v>
      </c>
      <c r="C7" s="22">
        <v>0.65500000000000003</v>
      </c>
      <c r="D7" s="22">
        <v>0.34499999999999997</v>
      </c>
      <c r="E7" s="22">
        <v>1</v>
      </c>
    </row>
    <row r="8" spans="1:5" x14ac:dyDescent="0.2">
      <c r="B8" s="21" t="s">
        <v>158</v>
      </c>
      <c r="C8" s="22">
        <v>0.71599999999999997</v>
      </c>
      <c r="D8" s="22">
        <v>0.28399999999999997</v>
      </c>
      <c r="E8" s="22">
        <v>1</v>
      </c>
    </row>
    <row r="9" spans="1:5" x14ac:dyDescent="0.2">
      <c r="B9" s="21" t="s">
        <v>143</v>
      </c>
      <c r="C9" s="22">
        <v>0.624</v>
      </c>
      <c r="D9" s="22">
        <v>0.376</v>
      </c>
      <c r="E9" s="22">
        <v>1</v>
      </c>
    </row>
    <row r="10" spans="1:5" ht="15" thickBot="1" x14ac:dyDescent="0.25"/>
    <row r="11" spans="1:5" ht="15" thickBot="1" x14ac:dyDescent="0.25">
      <c r="B11" s="23" t="s">
        <v>145</v>
      </c>
    </row>
  </sheetData>
  <hyperlinks>
    <hyperlink ref="B11" location="Contents!A1" display="Back to Contents"/>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2"/>
  <sheetViews>
    <sheetView workbookViewId="0">
      <selection activeCell="B12" sqref="B12"/>
    </sheetView>
  </sheetViews>
  <sheetFormatPr defaultRowHeight="14.25" x14ac:dyDescent="0.2"/>
  <cols>
    <col min="2" max="2" width="19.625" bestFit="1" customWidth="1"/>
  </cols>
  <sheetData>
    <row r="1" spans="1:5" x14ac:dyDescent="0.2">
      <c r="A1" s="20" t="s">
        <v>79</v>
      </c>
    </row>
    <row r="3" spans="1:5" x14ac:dyDescent="0.2">
      <c r="B3" s="21"/>
      <c r="C3" s="21" t="s">
        <v>370</v>
      </c>
      <c r="D3" s="21" t="s">
        <v>371</v>
      </c>
      <c r="E3" s="21" t="s">
        <v>143</v>
      </c>
    </row>
    <row r="4" spans="1:5" x14ac:dyDescent="0.2">
      <c r="B4" s="21" t="s">
        <v>148</v>
      </c>
      <c r="C4" s="22">
        <v>0.52300000000000002</v>
      </c>
      <c r="D4" s="22">
        <v>0.47699999999999998</v>
      </c>
      <c r="E4" s="22">
        <v>1</v>
      </c>
    </row>
    <row r="5" spans="1:5" x14ac:dyDescent="0.2">
      <c r="B5" s="21" t="s">
        <v>149</v>
      </c>
      <c r="C5" s="22">
        <v>0.55000000000000004</v>
      </c>
      <c r="D5" s="22">
        <v>0.45</v>
      </c>
      <c r="E5" s="22">
        <v>1</v>
      </c>
    </row>
    <row r="6" spans="1:5" x14ac:dyDescent="0.2">
      <c r="B6" s="21" t="s">
        <v>150</v>
      </c>
      <c r="C6" s="22">
        <v>0.68100000000000005</v>
      </c>
      <c r="D6" s="22">
        <v>0.31900000000000001</v>
      </c>
      <c r="E6" s="22">
        <v>1</v>
      </c>
    </row>
    <row r="7" spans="1:5" x14ac:dyDescent="0.2">
      <c r="B7" s="21" t="s">
        <v>151</v>
      </c>
      <c r="C7" s="22">
        <v>0.52</v>
      </c>
      <c r="D7" s="22">
        <v>0.48</v>
      </c>
      <c r="E7" s="22">
        <v>1</v>
      </c>
    </row>
    <row r="8" spans="1:5" x14ac:dyDescent="0.2">
      <c r="B8" s="21" t="s">
        <v>152</v>
      </c>
      <c r="C8" s="22">
        <v>0.55900000000000005</v>
      </c>
      <c r="D8" s="22">
        <v>0.441</v>
      </c>
      <c r="E8" s="22">
        <v>1</v>
      </c>
    </row>
    <row r="9" spans="1:5" x14ac:dyDescent="0.2">
      <c r="B9" s="21" t="s">
        <v>153</v>
      </c>
      <c r="C9" s="22">
        <v>0.84699999999999998</v>
      </c>
      <c r="D9" s="22">
        <v>0.153</v>
      </c>
      <c r="E9" s="22">
        <v>1</v>
      </c>
    </row>
    <row r="10" spans="1:5" x14ac:dyDescent="0.2">
      <c r="B10" s="32" t="s">
        <v>143</v>
      </c>
      <c r="C10" s="22">
        <v>0.624</v>
      </c>
      <c r="D10" s="22">
        <v>0.376</v>
      </c>
      <c r="E10" s="22">
        <v>1</v>
      </c>
    </row>
    <row r="11" spans="1:5" ht="15" thickBot="1" x14ac:dyDescent="0.25"/>
    <row r="12" spans="1:5" ht="15" thickBot="1" x14ac:dyDescent="0.25">
      <c r="B12" s="23" t="s">
        <v>145</v>
      </c>
    </row>
  </sheetData>
  <hyperlinks>
    <hyperlink ref="B12"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G11"/>
  <sheetViews>
    <sheetView workbookViewId="0"/>
  </sheetViews>
  <sheetFormatPr defaultRowHeight="14.25" x14ac:dyDescent="0.2"/>
  <cols>
    <col min="2" max="2" width="16.875" bestFit="1" customWidth="1"/>
  </cols>
  <sheetData>
    <row r="1" spans="1:7" x14ac:dyDescent="0.2">
      <c r="A1" s="20" t="s">
        <v>18</v>
      </c>
    </row>
    <row r="3" spans="1:7" x14ac:dyDescent="0.2">
      <c r="B3" s="21"/>
      <c r="C3" s="21" t="s">
        <v>163</v>
      </c>
      <c r="D3" s="21" t="s">
        <v>164</v>
      </c>
      <c r="E3" s="21" t="s">
        <v>165</v>
      </c>
      <c r="F3" s="21" t="s">
        <v>166</v>
      </c>
      <c r="G3" s="21" t="s">
        <v>143</v>
      </c>
    </row>
    <row r="4" spans="1:7" x14ac:dyDescent="0.2">
      <c r="B4" s="21" t="s">
        <v>154</v>
      </c>
      <c r="C4" s="22">
        <v>0.46100000000000002</v>
      </c>
      <c r="D4" s="22">
        <v>0.14899999999999999</v>
      </c>
      <c r="E4" s="22">
        <v>0.308</v>
      </c>
      <c r="F4" s="22">
        <v>8.2000000000000003E-2</v>
      </c>
      <c r="G4" s="22">
        <v>1</v>
      </c>
    </row>
    <row r="5" spans="1:7" x14ac:dyDescent="0.2">
      <c r="B5" s="21" t="s">
        <v>155</v>
      </c>
      <c r="C5" s="22">
        <v>0.622</v>
      </c>
      <c r="D5" s="22">
        <v>0.106</v>
      </c>
      <c r="E5" s="22">
        <v>0.185</v>
      </c>
      <c r="F5" s="22">
        <v>8.6999999999999994E-2</v>
      </c>
      <c r="G5" s="22">
        <v>1</v>
      </c>
    </row>
    <row r="6" spans="1:7" x14ac:dyDescent="0.2">
      <c r="B6" s="21" t="s">
        <v>156</v>
      </c>
      <c r="C6" s="22">
        <v>0.52100000000000002</v>
      </c>
      <c r="D6" s="22">
        <v>0.27500000000000002</v>
      </c>
      <c r="E6" s="22">
        <v>0.13200000000000001</v>
      </c>
      <c r="F6" s="22">
        <v>7.2999999999999995E-2</v>
      </c>
      <c r="G6" s="22">
        <v>1</v>
      </c>
    </row>
    <row r="7" spans="1:7" x14ac:dyDescent="0.2">
      <c r="B7" s="21" t="s">
        <v>157</v>
      </c>
      <c r="C7" s="22">
        <v>0.30399999999999999</v>
      </c>
      <c r="D7" s="22">
        <v>0.51800000000000002</v>
      </c>
      <c r="E7" s="22">
        <v>9.8000000000000004E-2</v>
      </c>
      <c r="F7" s="22">
        <v>0.08</v>
      </c>
      <c r="G7" s="22">
        <v>1</v>
      </c>
    </row>
    <row r="8" spans="1:7" x14ac:dyDescent="0.2">
      <c r="B8" s="21" t="s">
        <v>158</v>
      </c>
      <c r="C8" s="22">
        <v>0.10199999999999999</v>
      </c>
      <c r="D8" s="22">
        <v>0.71599999999999997</v>
      </c>
      <c r="E8" s="22">
        <v>6.2E-2</v>
      </c>
      <c r="F8" s="22">
        <v>0.12</v>
      </c>
      <c r="G8" s="22">
        <v>1</v>
      </c>
    </row>
    <row r="9" spans="1:7" x14ac:dyDescent="0.2">
      <c r="B9" s="21"/>
      <c r="C9" s="22">
        <v>0.39900000000000002</v>
      </c>
      <c r="D9" s="22">
        <v>0.34300000000000003</v>
      </c>
      <c r="E9" s="22">
        <v>0.16900000000000001</v>
      </c>
      <c r="F9" s="22">
        <v>8.8999999999999996E-2</v>
      </c>
      <c r="G9" s="22">
        <v>1</v>
      </c>
    </row>
    <row r="10" spans="1:7" ht="15" thickBot="1" x14ac:dyDescent="0.25">
      <c r="G10" s="21"/>
    </row>
    <row r="11" spans="1:7" ht="15" thickBot="1" x14ac:dyDescent="0.25">
      <c r="B11" s="23" t="s">
        <v>145</v>
      </c>
    </row>
  </sheetData>
  <hyperlinks>
    <hyperlink ref="B11" location="Contents!A1" display="Back to Contents"/>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1"/>
  <sheetViews>
    <sheetView workbookViewId="0">
      <selection activeCell="B11" sqref="B11"/>
    </sheetView>
  </sheetViews>
  <sheetFormatPr defaultRowHeight="14.25" x14ac:dyDescent="0.2"/>
  <cols>
    <col min="2" max="2" width="16.875" bestFit="1" customWidth="1"/>
  </cols>
  <sheetData>
    <row r="1" spans="1:8" x14ac:dyDescent="0.2">
      <c r="A1" s="20" t="s">
        <v>80</v>
      </c>
    </row>
    <row r="3" spans="1:8" x14ac:dyDescent="0.2">
      <c r="B3" s="21"/>
      <c r="C3" s="21" t="s">
        <v>372</v>
      </c>
      <c r="D3" s="21" t="s">
        <v>373</v>
      </c>
      <c r="E3" s="21" t="s">
        <v>374</v>
      </c>
      <c r="F3" s="21" t="s">
        <v>375</v>
      </c>
      <c r="G3" s="21" t="s">
        <v>237</v>
      </c>
      <c r="H3" s="21" t="s">
        <v>143</v>
      </c>
    </row>
    <row r="4" spans="1:8" x14ac:dyDescent="0.2">
      <c r="B4" s="21" t="s">
        <v>221</v>
      </c>
      <c r="C4" s="22">
        <v>2.4E-2</v>
      </c>
      <c r="D4" s="22">
        <v>0.26</v>
      </c>
      <c r="E4" s="22">
        <v>0.48</v>
      </c>
      <c r="F4" s="22">
        <v>0.20899999999999999</v>
      </c>
      <c r="G4" s="22">
        <v>2.7E-2</v>
      </c>
      <c r="H4" s="22">
        <v>1</v>
      </c>
    </row>
    <row r="5" spans="1:8" x14ac:dyDescent="0.2">
      <c r="B5" s="21" t="s">
        <v>222</v>
      </c>
      <c r="C5" s="22">
        <v>9.1999999999999998E-2</v>
      </c>
      <c r="D5" s="22">
        <v>0.371</v>
      </c>
      <c r="E5" s="22">
        <v>0.38100000000000001</v>
      </c>
      <c r="F5" s="22">
        <v>0.125</v>
      </c>
      <c r="G5" s="22">
        <v>3.1E-2</v>
      </c>
      <c r="H5" s="22">
        <v>1</v>
      </c>
    </row>
    <row r="6" spans="1:8" x14ac:dyDescent="0.2">
      <c r="B6" s="21" t="s">
        <v>223</v>
      </c>
      <c r="C6" s="22">
        <v>0.126</v>
      </c>
      <c r="D6" s="22">
        <v>0.497</v>
      </c>
      <c r="E6" s="22">
        <v>0.25700000000000001</v>
      </c>
      <c r="F6" s="22">
        <v>8.2000000000000003E-2</v>
      </c>
      <c r="G6" s="22">
        <v>3.7999999999999999E-2</v>
      </c>
      <c r="H6" s="22">
        <v>1</v>
      </c>
    </row>
    <row r="7" spans="1:8" x14ac:dyDescent="0.2">
      <c r="B7" s="21" t="s">
        <v>224</v>
      </c>
      <c r="C7" s="22">
        <v>0.13600000000000001</v>
      </c>
      <c r="D7" s="22">
        <v>0.54</v>
      </c>
      <c r="E7" s="22">
        <v>0.21099999999999999</v>
      </c>
      <c r="F7" s="22">
        <v>0.08</v>
      </c>
      <c r="G7" s="22">
        <v>3.3000000000000002E-2</v>
      </c>
      <c r="H7" s="22">
        <v>1</v>
      </c>
    </row>
    <row r="8" spans="1:8" x14ac:dyDescent="0.2">
      <c r="B8" s="21" t="s">
        <v>225</v>
      </c>
      <c r="C8" s="22">
        <v>0.17100000000000001</v>
      </c>
      <c r="D8" s="22">
        <v>0.45300000000000001</v>
      </c>
      <c r="E8" s="22">
        <v>0.25700000000000001</v>
      </c>
      <c r="F8" s="22">
        <v>9.5000000000000001E-2</v>
      </c>
      <c r="G8" s="22">
        <v>2.4E-2</v>
      </c>
      <c r="H8" s="22">
        <v>1</v>
      </c>
    </row>
    <row r="9" spans="1:8" x14ac:dyDescent="0.2">
      <c r="B9" s="21"/>
      <c r="C9" s="22">
        <v>9.5000000000000001E-2</v>
      </c>
      <c r="D9" s="22">
        <v>0.39800000000000002</v>
      </c>
      <c r="E9" s="22">
        <v>0.34499999999999997</v>
      </c>
      <c r="F9" s="22">
        <v>0.13100000000000001</v>
      </c>
      <c r="G9" s="22">
        <v>0.03</v>
      </c>
      <c r="H9" s="22">
        <v>1</v>
      </c>
    </row>
    <row r="10" spans="1:8" ht="15" thickBot="1" x14ac:dyDescent="0.25"/>
    <row r="11" spans="1:8" ht="15" thickBot="1" x14ac:dyDescent="0.25">
      <c r="B11" s="23" t="s">
        <v>145</v>
      </c>
    </row>
  </sheetData>
  <hyperlinks>
    <hyperlink ref="B11" location="Contents!A1" display="Back to Contents"/>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11"/>
  <sheetViews>
    <sheetView workbookViewId="0">
      <selection activeCell="B11" sqref="B11"/>
    </sheetView>
  </sheetViews>
  <sheetFormatPr defaultRowHeight="14.25" x14ac:dyDescent="0.2"/>
  <cols>
    <col min="2" max="2" width="16.875" bestFit="1" customWidth="1"/>
  </cols>
  <sheetData>
    <row r="1" spans="1:10" x14ac:dyDescent="0.2">
      <c r="A1" s="20" t="s">
        <v>81</v>
      </c>
    </row>
    <row r="3" spans="1:10" x14ac:dyDescent="0.2">
      <c r="C3" t="s">
        <v>249</v>
      </c>
      <c r="D3" t="s">
        <v>376</v>
      </c>
      <c r="E3" t="s">
        <v>377</v>
      </c>
      <c r="F3" t="s">
        <v>247</v>
      </c>
      <c r="G3" t="s">
        <v>378</v>
      </c>
      <c r="H3" t="s">
        <v>379</v>
      </c>
      <c r="I3" t="s">
        <v>143</v>
      </c>
      <c r="J3" t="s">
        <v>137</v>
      </c>
    </row>
    <row r="4" spans="1:10" x14ac:dyDescent="0.2">
      <c r="B4" t="s">
        <v>372</v>
      </c>
      <c r="C4" s="30">
        <v>0.29399999999999998</v>
      </c>
      <c r="D4" s="30">
        <v>0.193</v>
      </c>
      <c r="E4" s="30">
        <v>0.155</v>
      </c>
      <c r="F4" s="30">
        <v>0.37</v>
      </c>
      <c r="G4" s="30">
        <v>0.13200000000000001</v>
      </c>
      <c r="H4" s="30">
        <v>0.14800000000000002</v>
      </c>
      <c r="I4" s="30">
        <v>0.18</v>
      </c>
      <c r="J4" s="22">
        <v>9.9000000000000005E-2</v>
      </c>
    </row>
    <row r="5" spans="1:10" x14ac:dyDescent="0.2">
      <c r="B5" t="s">
        <v>373</v>
      </c>
      <c r="C5" s="30">
        <v>0.52900000000000003</v>
      </c>
      <c r="D5" s="30">
        <v>0.53100000000000003</v>
      </c>
      <c r="E5" s="30">
        <v>0.51600000000000001</v>
      </c>
      <c r="F5" s="30">
        <v>0.37</v>
      </c>
      <c r="G5" s="30">
        <v>0.56399999999999995</v>
      </c>
      <c r="H5" s="30">
        <v>0.60499999999999998</v>
      </c>
      <c r="I5" s="30">
        <v>0.53700000000000003</v>
      </c>
      <c r="J5" s="22">
        <v>0.47799999999999998</v>
      </c>
    </row>
    <row r="6" spans="1:10" x14ac:dyDescent="0.2">
      <c r="B6" t="s">
        <v>374</v>
      </c>
      <c r="C6" s="30">
        <v>0.16200000000000001</v>
      </c>
      <c r="D6" s="30">
        <v>0.23199999999999998</v>
      </c>
      <c r="E6" s="30">
        <v>0.27300000000000002</v>
      </c>
      <c r="F6" s="30">
        <v>0.23899999999999999</v>
      </c>
      <c r="G6" s="30">
        <v>0.25600000000000001</v>
      </c>
      <c r="H6" s="30">
        <v>0.17300000000000001</v>
      </c>
      <c r="I6" s="30">
        <v>0.23699999999999999</v>
      </c>
      <c r="J6" s="22">
        <v>0.28199999999999997</v>
      </c>
    </row>
    <row r="7" spans="1:10" x14ac:dyDescent="0.2">
      <c r="B7" t="s">
        <v>380</v>
      </c>
      <c r="C7" s="30">
        <v>1.4999999999999999E-2</v>
      </c>
      <c r="D7" s="30">
        <v>4.4000000000000004E-2</v>
      </c>
      <c r="E7" s="30">
        <v>5.5999999999999994E-2</v>
      </c>
      <c r="F7" s="30">
        <v>2.2000000000000002E-2</v>
      </c>
      <c r="G7" s="30">
        <v>4.8000000000000001E-2</v>
      </c>
      <c r="H7" s="30">
        <v>7.400000000000001E-2</v>
      </c>
      <c r="I7" s="30">
        <v>4.7E-2</v>
      </c>
      <c r="J7" s="22">
        <v>0.10400000000000001</v>
      </c>
    </row>
    <row r="8" spans="1:10" x14ac:dyDescent="0.2">
      <c r="B8" t="s">
        <v>381</v>
      </c>
      <c r="C8" s="30">
        <v>0</v>
      </c>
      <c r="D8" s="30">
        <v>0</v>
      </c>
      <c r="E8" s="30">
        <v>0</v>
      </c>
      <c r="F8" s="30">
        <v>0</v>
      </c>
      <c r="G8" s="30">
        <v>0</v>
      </c>
      <c r="H8" s="30">
        <v>0</v>
      </c>
      <c r="I8" s="30">
        <v>0</v>
      </c>
      <c r="J8" s="22">
        <v>3.7999999999999999E-2</v>
      </c>
    </row>
    <row r="9" spans="1:10" x14ac:dyDescent="0.2">
      <c r="B9" t="s">
        <v>143</v>
      </c>
      <c r="C9" s="30">
        <v>1</v>
      </c>
      <c r="D9" s="30">
        <v>1</v>
      </c>
      <c r="E9" s="30">
        <v>1</v>
      </c>
      <c r="F9" s="30">
        <v>1</v>
      </c>
      <c r="G9" s="30">
        <v>1</v>
      </c>
      <c r="H9" s="30">
        <v>1</v>
      </c>
      <c r="I9" s="30">
        <v>1</v>
      </c>
      <c r="J9" s="30">
        <v>0</v>
      </c>
    </row>
    <row r="10" spans="1:10" ht="15" thickBot="1" x14ac:dyDescent="0.25"/>
    <row r="11" spans="1:10" ht="15" thickBot="1" x14ac:dyDescent="0.25">
      <c r="B11" s="23" t="s">
        <v>145</v>
      </c>
    </row>
  </sheetData>
  <hyperlinks>
    <hyperlink ref="B11" location="Contents!A1" display="Back to Contents"/>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11"/>
  <sheetViews>
    <sheetView workbookViewId="0">
      <selection activeCell="B11" sqref="B11"/>
    </sheetView>
  </sheetViews>
  <sheetFormatPr defaultRowHeight="14.25" x14ac:dyDescent="0.2"/>
  <cols>
    <col min="2" max="2" width="16.875" bestFit="1" customWidth="1"/>
  </cols>
  <sheetData>
    <row r="1" spans="1:10" x14ac:dyDescent="0.2">
      <c r="A1" s="20" t="s">
        <v>82</v>
      </c>
    </row>
    <row r="3" spans="1:10" x14ac:dyDescent="0.2">
      <c r="C3" t="s">
        <v>249</v>
      </c>
      <c r="D3" t="s">
        <v>376</v>
      </c>
      <c r="E3" t="s">
        <v>377</v>
      </c>
      <c r="F3" t="s">
        <v>247</v>
      </c>
      <c r="G3" t="s">
        <v>378</v>
      </c>
      <c r="H3" t="s">
        <v>379</v>
      </c>
      <c r="I3" t="s">
        <v>143</v>
      </c>
      <c r="J3" t="s">
        <v>137</v>
      </c>
    </row>
    <row r="4" spans="1:10" x14ac:dyDescent="0.2">
      <c r="B4" t="s">
        <v>372</v>
      </c>
      <c r="C4" s="30">
        <v>0.34299999999999997</v>
      </c>
      <c r="D4" s="30">
        <v>0.22899999999999998</v>
      </c>
      <c r="E4" s="30">
        <v>0.16399999999999998</v>
      </c>
      <c r="F4" s="30">
        <v>0.44</v>
      </c>
      <c r="G4" s="30">
        <v>0.16</v>
      </c>
      <c r="H4" s="30">
        <v>0.23800000000000002</v>
      </c>
      <c r="I4" s="30">
        <v>0.217</v>
      </c>
      <c r="J4" s="22">
        <v>9.6000000000000002E-2</v>
      </c>
    </row>
    <row r="5" spans="1:10" x14ac:dyDescent="0.2">
      <c r="B5" t="s">
        <v>373</v>
      </c>
      <c r="C5" s="30">
        <v>0.45700000000000002</v>
      </c>
      <c r="D5" s="30">
        <v>0.502</v>
      </c>
      <c r="E5" s="30">
        <v>0.49700000000000005</v>
      </c>
      <c r="F5" s="30">
        <v>0.4</v>
      </c>
      <c r="G5" s="30">
        <v>0.56899999999999995</v>
      </c>
      <c r="H5" s="30">
        <v>0.56000000000000005</v>
      </c>
      <c r="I5" s="30">
        <v>0.51900000000000002</v>
      </c>
      <c r="J5" s="22">
        <v>0.39799999999999996</v>
      </c>
    </row>
    <row r="6" spans="1:10" x14ac:dyDescent="0.2">
      <c r="B6" t="s">
        <v>374</v>
      </c>
      <c r="C6" s="30">
        <v>0.2</v>
      </c>
      <c r="D6" s="30">
        <v>0.22500000000000001</v>
      </c>
      <c r="E6" s="30">
        <v>0.27300000000000002</v>
      </c>
      <c r="F6" s="30">
        <v>0.14000000000000001</v>
      </c>
      <c r="G6" s="30">
        <v>0.22399999999999998</v>
      </c>
      <c r="H6" s="30">
        <v>0.17899999999999999</v>
      </c>
      <c r="I6" s="30">
        <v>0.222</v>
      </c>
      <c r="J6" s="22">
        <v>0.34399999999999997</v>
      </c>
    </row>
    <row r="7" spans="1:10" x14ac:dyDescent="0.2">
      <c r="B7" t="s">
        <v>380</v>
      </c>
      <c r="C7" s="30">
        <v>0</v>
      </c>
      <c r="D7" s="30">
        <v>4.2999999999999997E-2</v>
      </c>
      <c r="E7" s="30">
        <v>6.7000000000000004E-2</v>
      </c>
      <c r="F7" s="30">
        <v>0.02</v>
      </c>
      <c r="G7" s="30">
        <v>4.5999999999999999E-2</v>
      </c>
      <c r="H7" s="30">
        <v>2.4E-2</v>
      </c>
      <c r="I7" s="30">
        <v>4.2000000000000003E-2</v>
      </c>
      <c r="J7" s="22">
        <v>0.13100000000000001</v>
      </c>
    </row>
    <row r="8" spans="1:10" x14ac:dyDescent="0.2">
      <c r="B8" t="s">
        <v>381</v>
      </c>
      <c r="C8" s="30">
        <v>0</v>
      </c>
      <c r="D8" s="30">
        <v>0</v>
      </c>
      <c r="E8" s="30">
        <v>0</v>
      </c>
      <c r="F8" s="30">
        <v>0</v>
      </c>
      <c r="G8" s="30">
        <v>0</v>
      </c>
      <c r="H8" s="30">
        <v>0</v>
      </c>
      <c r="I8" s="30">
        <v>0</v>
      </c>
      <c r="J8" s="22">
        <v>0.03</v>
      </c>
    </row>
    <row r="9" spans="1:10" x14ac:dyDescent="0.2">
      <c r="B9" t="s">
        <v>143</v>
      </c>
      <c r="C9" s="30">
        <v>1</v>
      </c>
      <c r="D9" s="30">
        <v>1</v>
      </c>
      <c r="E9" s="30">
        <v>1</v>
      </c>
      <c r="F9" s="30">
        <v>1</v>
      </c>
      <c r="G9" s="30">
        <v>1</v>
      </c>
      <c r="H9" s="30">
        <v>1</v>
      </c>
      <c r="I9" s="30">
        <v>1</v>
      </c>
      <c r="J9" s="30">
        <v>0</v>
      </c>
    </row>
    <row r="10" spans="1:10" ht="15" thickBot="1" x14ac:dyDescent="0.25"/>
    <row r="11" spans="1:10" ht="15" thickBot="1" x14ac:dyDescent="0.25">
      <c r="B11" s="23" t="s">
        <v>145</v>
      </c>
    </row>
  </sheetData>
  <hyperlinks>
    <hyperlink ref="B11" location="Contents!A1" display="Back to Contents"/>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3"/>
  <sheetViews>
    <sheetView workbookViewId="0">
      <selection activeCell="B13" sqref="B13"/>
    </sheetView>
  </sheetViews>
  <sheetFormatPr defaultRowHeight="14.25" x14ac:dyDescent="0.2"/>
  <cols>
    <col min="2" max="2" width="22" bestFit="1" customWidth="1"/>
  </cols>
  <sheetData>
    <row r="1" spans="1:3" x14ac:dyDescent="0.2">
      <c r="A1" s="20" t="s">
        <v>83</v>
      </c>
    </row>
    <row r="3" spans="1:3" x14ac:dyDescent="0.2">
      <c r="B3" s="21"/>
      <c r="C3" s="21" t="s">
        <v>144</v>
      </c>
    </row>
    <row r="4" spans="1:3" x14ac:dyDescent="0.2">
      <c r="B4" s="21" t="s">
        <v>260</v>
      </c>
      <c r="C4" s="22">
        <v>1.8000000000000002E-2</v>
      </c>
    </row>
    <row r="5" spans="1:3" x14ac:dyDescent="0.2">
      <c r="B5" s="21" t="s">
        <v>382</v>
      </c>
      <c r="C5" s="22">
        <v>0.106</v>
      </c>
    </row>
    <row r="6" spans="1:3" x14ac:dyDescent="0.2">
      <c r="B6" s="21" t="s">
        <v>383</v>
      </c>
      <c r="C6" s="22">
        <v>9.4E-2</v>
      </c>
    </row>
    <row r="7" spans="1:3" x14ac:dyDescent="0.2">
      <c r="B7" s="21" t="s">
        <v>384</v>
      </c>
      <c r="C7" s="22">
        <v>0.192</v>
      </c>
    </row>
    <row r="8" spans="1:3" x14ac:dyDescent="0.2">
      <c r="B8" s="21" t="s">
        <v>385</v>
      </c>
      <c r="C8" s="22">
        <v>0.16699999999999998</v>
      </c>
    </row>
    <row r="9" spans="1:3" x14ac:dyDescent="0.2">
      <c r="B9" s="21" t="s">
        <v>386</v>
      </c>
      <c r="C9" s="22">
        <v>0.33399999999999996</v>
      </c>
    </row>
    <row r="10" spans="1:3" x14ac:dyDescent="0.2">
      <c r="B10" s="21" t="s">
        <v>387</v>
      </c>
      <c r="C10" s="22">
        <v>8.8000000000000009E-2</v>
      </c>
    </row>
    <row r="11" spans="1:3" x14ac:dyDescent="0.2">
      <c r="B11" s="21" t="s">
        <v>143</v>
      </c>
      <c r="C11" s="22">
        <v>1</v>
      </c>
    </row>
    <row r="12" spans="1:3" ht="15" thickBot="1" x14ac:dyDescent="0.25"/>
    <row r="13" spans="1:3" ht="15" thickBot="1" x14ac:dyDescent="0.25">
      <c r="B13" s="23" t="s">
        <v>145</v>
      </c>
    </row>
  </sheetData>
  <hyperlinks>
    <hyperlink ref="B13" location="Contents!A1" display="Back to Contents"/>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11"/>
  <sheetViews>
    <sheetView workbookViewId="0">
      <selection activeCell="B11" sqref="B11"/>
    </sheetView>
  </sheetViews>
  <sheetFormatPr defaultRowHeight="14.25" x14ac:dyDescent="0.2"/>
  <cols>
    <col min="1" max="1" width="9" style="21"/>
    <col min="2" max="2" width="16.875" style="21" bestFit="1" customWidth="1"/>
    <col min="3" max="16384" width="9" style="21"/>
  </cols>
  <sheetData>
    <row r="1" spans="1:10" x14ac:dyDescent="0.2">
      <c r="A1" s="20" t="s">
        <v>84</v>
      </c>
    </row>
    <row r="3" spans="1:10" x14ac:dyDescent="0.2">
      <c r="C3" s="21" t="s">
        <v>260</v>
      </c>
      <c r="D3" s="21" t="s">
        <v>382</v>
      </c>
      <c r="E3" s="21" t="s">
        <v>383</v>
      </c>
      <c r="F3" s="21" t="s">
        <v>384</v>
      </c>
      <c r="G3" s="21" t="s">
        <v>385</v>
      </c>
      <c r="H3" s="21" t="s">
        <v>386</v>
      </c>
      <c r="I3" s="21" t="s">
        <v>387</v>
      </c>
      <c r="J3" s="21" t="s">
        <v>143</v>
      </c>
    </row>
    <row r="4" spans="1:10" x14ac:dyDescent="0.2">
      <c r="B4" s="21" t="s">
        <v>154</v>
      </c>
      <c r="C4" s="22">
        <v>2.4E-2</v>
      </c>
      <c r="D4" s="22">
        <v>6.8000000000000005E-2</v>
      </c>
      <c r="E4" s="22">
        <v>7.6999999999999999E-2</v>
      </c>
      <c r="F4" s="22">
        <v>0.16600000000000001</v>
      </c>
      <c r="G4" s="22">
        <v>0.13400000000000001</v>
      </c>
      <c r="H4" s="22">
        <v>0.39400000000000002</v>
      </c>
      <c r="I4" s="22">
        <v>0.13700000000000001</v>
      </c>
      <c r="J4" s="22">
        <v>1</v>
      </c>
    </row>
    <row r="5" spans="1:10" x14ac:dyDescent="0.2">
      <c r="B5" s="21" t="s">
        <v>155</v>
      </c>
      <c r="C5" s="22">
        <v>8.0000000000000002E-3</v>
      </c>
      <c r="D5" s="22">
        <v>0.155</v>
      </c>
      <c r="E5" s="22">
        <v>0.114</v>
      </c>
      <c r="F5" s="22">
        <v>0.217</v>
      </c>
      <c r="G5" s="22">
        <v>0.188</v>
      </c>
      <c r="H5" s="22">
        <v>0.25</v>
      </c>
      <c r="I5" s="22">
        <v>6.8000000000000005E-2</v>
      </c>
      <c r="J5" s="22">
        <v>1</v>
      </c>
    </row>
    <row r="6" spans="1:10" x14ac:dyDescent="0.2">
      <c r="B6" s="21" t="s">
        <v>156</v>
      </c>
      <c r="C6" s="22">
        <v>2.1000000000000001E-2</v>
      </c>
      <c r="D6" s="22">
        <v>0.14799999999999999</v>
      </c>
      <c r="E6" s="22">
        <v>0.122</v>
      </c>
      <c r="F6" s="22">
        <v>0.223</v>
      </c>
      <c r="G6" s="22">
        <v>0.16600000000000001</v>
      </c>
      <c r="H6" s="22">
        <v>0.249</v>
      </c>
      <c r="I6" s="22">
        <v>7.0000000000000007E-2</v>
      </c>
      <c r="J6" s="22">
        <v>1</v>
      </c>
    </row>
    <row r="7" spans="1:10" x14ac:dyDescent="0.2">
      <c r="B7" s="21" t="s">
        <v>157</v>
      </c>
      <c r="C7" s="22">
        <v>1.4999999999999999E-2</v>
      </c>
      <c r="D7" s="22">
        <v>0.14899999999999999</v>
      </c>
      <c r="E7" s="22">
        <v>0.107</v>
      </c>
      <c r="F7" s="22">
        <v>0.24099999999999999</v>
      </c>
      <c r="G7" s="22">
        <v>0.158</v>
      </c>
      <c r="H7" s="22">
        <v>0.26500000000000001</v>
      </c>
      <c r="I7" s="22">
        <v>6.5000000000000002E-2</v>
      </c>
      <c r="J7" s="22">
        <v>1</v>
      </c>
    </row>
    <row r="8" spans="1:10" x14ac:dyDescent="0.2">
      <c r="B8" s="21" t="s">
        <v>158</v>
      </c>
      <c r="C8" s="22">
        <v>1.7999999999999999E-2</v>
      </c>
      <c r="D8" s="22">
        <v>4.7E-2</v>
      </c>
      <c r="E8" s="22">
        <v>6.7000000000000004E-2</v>
      </c>
      <c r="F8" s="22">
        <v>0.14399999999999999</v>
      </c>
      <c r="G8" s="22">
        <v>0.2</v>
      </c>
      <c r="H8" s="22">
        <v>0.44900000000000001</v>
      </c>
      <c r="I8" s="22">
        <v>7.5999999999999998E-2</v>
      </c>
      <c r="J8" s="22">
        <v>1</v>
      </c>
    </row>
    <row r="9" spans="1:10" x14ac:dyDescent="0.2">
      <c r="B9" s="21" t="s">
        <v>143</v>
      </c>
      <c r="C9" s="22">
        <v>1.7999999999999999E-2</v>
      </c>
      <c r="D9" s="22">
        <v>0.106</v>
      </c>
      <c r="E9" s="22">
        <v>9.4E-2</v>
      </c>
      <c r="F9" s="22">
        <v>0.193</v>
      </c>
      <c r="G9" s="22">
        <v>0.16700000000000001</v>
      </c>
      <c r="H9" s="22">
        <v>0.33400000000000002</v>
      </c>
      <c r="I9" s="22">
        <v>8.8999999999999996E-2</v>
      </c>
      <c r="J9" s="22">
        <v>1</v>
      </c>
    </row>
    <row r="10" spans="1:10" ht="15" thickBot="1" x14ac:dyDescent="0.25"/>
    <row r="11" spans="1:10" ht="15" thickBot="1" x14ac:dyDescent="0.25">
      <c r="B11" s="23" t="s">
        <v>145</v>
      </c>
    </row>
  </sheetData>
  <hyperlinks>
    <hyperlink ref="B11" location="Contents!A1" display="Back to Contents"/>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1"/>
  <sheetViews>
    <sheetView workbookViewId="0">
      <selection activeCell="B11" sqref="B11"/>
    </sheetView>
  </sheetViews>
  <sheetFormatPr defaultRowHeight="14.25" x14ac:dyDescent="0.2"/>
  <cols>
    <col min="2" max="2" width="28.75" bestFit="1" customWidth="1"/>
  </cols>
  <sheetData>
    <row r="1" spans="1:4" x14ac:dyDescent="0.2">
      <c r="A1" s="20" t="s">
        <v>85</v>
      </c>
    </row>
    <row r="3" spans="1:4" x14ac:dyDescent="0.2">
      <c r="C3" t="s">
        <v>137</v>
      </c>
      <c r="D3" t="s">
        <v>388</v>
      </c>
    </row>
    <row r="4" spans="1:4" x14ac:dyDescent="0.2">
      <c r="B4" t="s">
        <v>389</v>
      </c>
      <c r="C4" s="30">
        <v>0.67799999999999994</v>
      </c>
      <c r="D4" s="30">
        <v>0.74</v>
      </c>
    </row>
    <row r="5" spans="1:4" x14ac:dyDescent="0.2">
      <c r="B5" t="s">
        <v>390</v>
      </c>
      <c r="C5" s="30">
        <v>0.68199999999999994</v>
      </c>
      <c r="D5" s="30">
        <v>0.77</v>
      </c>
    </row>
    <row r="6" spans="1:4" x14ac:dyDescent="0.2">
      <c r="B6" t="s">
        <v>391</v>
      </c>
      <c r="C6" s="30">
        <v>0.17200000000000001</v>
      </c>
      <c r="D6" s="30">
        <v>0.95</v>
      </c>
    </row>
    <row r="7" spans="1:4" x14ac:dyDescent="0.2">
      <c r="B7" t="s">
        <v>392</v>
      </c>
      <c r="C7" s="30">
        <v>0.755</v>
      </c>
      <c r="D7" s="30">
        <v>0.85</v>
      </c>
    </row>
    <row r="8" spans="1:4" x14ac:dyDescent="0.2">
      <c r="B8" t="s">
        <v>393</v>
      </c>
      <c r="C8" s="30">
        <v>0.76400000000000001</v>
      </c>
      <c r="D8" s="30">
        <v>0.78</v>
      </c>
    </row>
    <row r="9" spans="1:4" x14ac:dyDescent="0.2">
      <c r="B9" t="s">
        <v>394</v>
      </c>
      <c r="C9" s="30">
        <v>0.54099999999999993</v>
      </c>
      <c r="D9" s="30">
        <v>0.51</v>
      </c>
    </row>
    <row r="10" spans="1:4" ht="15" thickBot="1" x14ac:dyDescent="0.25"/>
    <row r="11" spans="1:4" ht="15" thickBot="1" x14ac:dyDescent="0.25">
      <c r="B11" s="23" t="s">
        <v>145</v>
      </c>
    </row>
  </sheetData>
  <hyperlinks>
    <hyperlink ref="B11" location="Contents!A1" display="Back to Contents"/>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0"/>
  <sheetViews>
    <sheetView workbookViewId="0">
      <selection activeCell="B10" sqref="B10"/>
    </sheetView>
  </sheetViews>
  <sheetFormatPr defaultRowHeight="14.25" x14ac:dyDescent="0.2"/>
  <cols>
    <col min="2" max="2" width="17.5" bestFit="1" customWidth="1"/>
  </cols>
  <sheetData>
    <row r="1" spans="1:9" x14ac:dyDescent="0.2">
      <c r="A1" s="20" t="s">
        <v>86</v>
      </c>
    </row>
    <row r="3" spans="1:9" x14ac:dyDescent="0.2">
      <c r="C3" t="s">
        <v>395</v>
      </c>
      <c r="D3" t="s">
        <v>396</v>
      </c>
      <c r="E3" t="s">
        <v>397</v>
      </c>
      <c r="F3" t="s">
        <v>398</v>
      </c>
      <c r="G3" t="s">
        <v>392</v>
      </c>
      <c r="H3" t="s">
        <v>399</v>
      </c>
      <c r="I3" t="s">
        <v>400</v>
      </c>
    </row>
    <row r="4" spans="1:9" x14ac:dyDescent="0.2">
      <c r="B4" t="s">
        <v>401</v>
      </c>
      <c r="C4" s="30">
        <v>0.39600000000000002</v>
      </c>
      <c r="D4" s="30">
        <v>0.26300000000000001</v>
      </c>
      <c r="E4" s="30">
        <v>0.27899999999999997</v>
      </c>
      <c r="F4" s="30">
        <v>4.4000000000000004E-2</v>
      </c>
      <c r="G4" s="30">
        <v>0.36700000000000005</v>
      </c>
      <c r="H4" s="30">
        <v>0.43799999999999994</v>
      </c>
      <c r="I4" s="30">
        <v>0.249</v>
      </c>
    </row>
    <row r="5" spans="1:9" x14ac:dyDescent="0.2">
      <c r="B5" t="s">
        <v>402</v>
      </c>
      <c r="C5" s="30">
        <v>0.28199999999999997</v>
      </c>
      <c r="D5" s="30">
        <v>0.29399999999999998</v>
      </c>
      <c r="E5" s="30">
        <v>0.40299999999999997</v>
      </c>
      <c r="F5" s="30">
        <v>0.128</v>
      </c>
      <c r="G5" s="30">
        <v>0.38799999999999996</v>
      </c>
      <c r="H5" s="30">
        <v>0.32600000000000001</v>
      </c>
      <c r="I5" s="30">
        <v>0.29199999999999998</v>
      </c>
    </row>
    <row r="6" spans="1:9" x14ac:dyDescent="0.2">
      <c r="B6" t="s">
        <v>403</v>
      </c>
      <c r="C6" s="30">
        <v>0.19</v>
      </c>
      <c r="D6" s="30">
        <v>0.28499999999999998</v>
      </c>
      <c r="E6" s="30">
        <v>0.217</v>
      </c>
      <c r="F6" s="30">
        <v>0.41700000000000004</v>
      </c>
      <c r="G6" s="30">
        <v>0.11800000000000001</v>
      </c>
      <c r="H6" s="30">
        <v>0.125</v>
      </c>
      <c r="I6" s="30">
        <v>0.27300000000000002</v>
      </c>
    </row>
    <row r="7" spans="1:9" x14ac:dyDescent="0.2">
      <c r="B7" t="s">
        <v>404</v>
      </c>
      <c r="C7" s="30">
        <v>0.10400000000000001</v>
      </c>
      <c r="D7" s="30">
        <v>0.13</v>
      </c>
      <c r="E7" s="30">
        <v>7.8E-2</v>
      </c>
      <c r="F7" s="30">
        <v>0.376</v>
      </c>
      <c r="G7" s="30">
        <v>9.9000000000000005E-2</v>
      </c>
      <c r="H7" s="30">
        <v>7.4999999999999997E-2</v>
      </c>
      <c r="I7" s="30">
        <v>0.159</v>
      </c>
    </row>
    <row r="8" spans="1:9" x14ac:dyDescent="0.2">
      <c r="B8" t="s">
        <v>237</v>
      </c>
      <c r="C8" s="30">
        <v>2.7999999999999997E-2</v>
      </c>
      <c r="D8" s="30">
        <v>2.7999999999999997E-2</v>
      </c>
      <c r="E8" s="30">
        <v>2.2000000000000002E-2</v>
      </c>
      <c r="F8" s="30">
        <v>3.5000000000000003E-2</v>
      </c>
      <c r="G8" s="30">
        <v>2.7999999999999997E-2</v>
      </c>
      <c r="H8" s="30">
        <v>3.7000000000000005E-2</v>
      </c>
      <c r="I8" s="30">
        <v>2.7000000000000003E-2</v>
      </c>
    </row>
    <row r="9" spans="1:9" ht="15" thickBot="1" x14ac:dyDescent="0.25"/>
    <row r="10" spans="1:9" ht="15" thickBot="1" x14ac:dyDescent="0.25">
      <c r="B10" s="23" t="s">
        <v>145</v>
      </c>
    </row>
  </sheetData>
  <hyperlinks>
    <hyperlink ref="B10" location="Contents!A1" display="Back to Contents"/>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
  <sheetViews>
    <sheetView workbookViewId="0">
      <selection activeCell="B12" sqref="B12"/>
    </sheetView>
  </sheetViews>
  <sheetFormatPr defaultRowHeight="14.25" x14ac:dyDescent="0.2"/>
  <cols>
    <col min="1" max="1" width="9" style="21"/>
    <col min="2" max="2" width="16.875" style="21" bestFit="1" customWidth="1"/>
    <col min="3" max="16384" width="9" style="21"/>
  </cols>
  <sheetData>
    <row r="1" spans="1:8" x14ac:dyDescent="0.2">
      <c r="A1" s="20" t="s">
        <v>87</v>
      </c>
    </row>
    <row r="3" spans="1:8" x14ac:dyDescent="0.2">
      <c r="C3" s="21" t="s">
        <v>401</v>
      </c>
      <c r="D3" s="21" t="s">
        <v>402</v>
      </c>
      <c r="E3" s="21" t="s">
        <v>403</v>
      </c>
      <c r="F3" s="21" t="s">
        <v>404</v>
      </c>
      <c r="G3" s="21" t="s">
        <v>237</v>
      </c>
      <c r="H3" s="21" t="s">
        <v>143</v>
      </c>
    </row>
    <row r="4" spans="1:8" x14ac:dyDescent="0.2">
      <c r="B4" s="21" t="s">
        <v>137</v>
      </c>
      <c r="C4" s="22">
        <v>0.55000000000000004</v>
      </c>
      <c r="D4" s="22">
        <v>0.28999999999999998</v>
      </c>
      <c r="E4" s="22">
        <v>9.9000000000000005E-2</v>
      </c>
      <c r="F4" s="22">
        <v>5.7000000000000002E-2</v>
      </c>
      <c r="G4" s="22">
        <v>4.0000000000000001E-3</v>
      </c>
      <c r="H4" s="22">
        <v>1</v>
      </c>
    </row>
    <row r="5" spans="1:8" x14ac:dyDescent="0.2">
      <c r="B5" s="21" t="s">
        <v>138</v>
      </c>
      <c r="C5" s="22">
        <v>0.28100000000000003</v>
      </c>
      <c r="D5" s="22">
        <v>0.27900000000000003</v>
      </c>
      <c r="E5" s="22">
        <v>0.26</v>
      </c>
      <c r="F5" s="22">
        <v>0.13700000000000001</v>
      </c>
      <c r="G5" s="22">
        <v>4.3999999999999997E-2</v>
      </c>
      <c r="H5" s="22">
        <v>1</v>
      </c>
    </row>
    <row r="6" spans="1:8" x14ac:dyDescent="0.2">
      <c r="B6" s="21" t="s">
        <v>139</v>
      </c>
      <c r="C6" s="22">
        <v>0.55600000000000005</v>
      </c>
      <c r="D6" s="22">
        <v>0.111</v>
      </c>
      <c r="E6" s="22">
        <v>0.33300000000000002</v>
      </c>
      <c r="F6" s="22">
        <v>0</v>
      </c>
      <c r="G6" s="22">
        <v>0</v>
      </c>
      <c r="H6" s="22">
        <v>1</v>
      </c>
    </row>
    <row r="7" spans="1:8" x14ac:dyDescent="0.2">
      <c r="B7" s="21" t="s">
        <v>140</v>
      </c>
      <c r="C7" s="22">
        <v>0.30599999999999999</v>
      </c>
      <c r="D7" s="22">
        <v>0.222</v>
      </c>
      <c r="E7" s="22">
        <v>0.27800000000000002</v>
      </c>
      <c r="F7" s="22">
        <v>0.13900000000000001</v>
      </c>
      <c r="G7" s="22">
        <v>5.6000000000000001E-2</v>
      </c>
      <c r="H7" s="22">
        <v>1</v>
      </c>
    </row>
    <row r="8" spans="1:8" x14ac:dyDescent="0.2">
      <c r="B8" s="21" t="s">
        <v>141</v>
      </c>
      <c r="C8" s="22">
        <v>0.316</v>
      </c>
      <c r="D8" s="22">
        <v>0.33300000000000002</v>
      </c>
      <c r="E8" s="22">
        <v>0.21099999999999999</v>
      </c>
      <c r="F8" s="22">
        <v>0.14000000000000001</v>
      </c>
      <c r="G8" s="22">
        <v>0</v>
      </c>
      <c r="H8" s="22">
        <v>1</v>
      </c>
    </row>
    <row r="9" spans="1:8" x14ac:dyDescent="0.2">
      <c r="B9" s="21" t="s">
        <v>142</v>
      </c>
      <c r="C9" s="22">
        <v>0.25600000000000001</v>
      </c>
      <c r="D9" s="22">
        <v>0.23100000000000001</v>
      </c>
      <c r="E9" s="22">
        <v>0.24399999999999999</v>
      </c>
      <c r="F9" s="22">
        <v>0.16700000000000001</v>
      </c>
      <c r="G9" s="22">
        <v>0.10299999999999999</v>
      </c>
      <c r="H9" s="22">
        <v>1</v>
      </c>
    </row>
    <row r="10" spans="1:8" x14ac:dyDescent="0.2">
      <c r="C10" s="22">
        <v>0.39600000000000002</v>
      </c>
      <c r="D10" s="22">
        <v>0.28100000000000003</v>
      </c>
      <c r="E10" s="22">
        <v>0.191</v>
      </c>
      <c r="F10" s="22">
        <v>0.104</v>
      </c>
      <c r="G10" s="22">
        <v>2.8000000000000001E-2</v>
      </c>
      <c r="H10" s="22">
        <v>1</v>
      </c>
    </row>
    <row r="11" spans="1:8" ht="15" thickBot="1" x14ac:dyDescent="0.25"/>
    <row r="12" spans="1:8" ht="15" thickBot="1" x14ac:dyDescent="0.25">
      <c r="B12" s="23" t="s">
        <v>145</v>
      </c>
    </row>
  </sheetData>
  <hyperlinks>
    <hyperlink ref="B12" location="Contents!A1" display="Back to Contents"/>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2"/>
  <sheetViews>
    <sheetView workbookViewId="0">
      <selection activeCell="B12" sqref="B12"/>
    </sheetView>
  </sheetViews>
  <sheetFormatPr defaultRowHeight="14.25" x14ac:dyDescent="0.2"/>
  <cols>
    <col min="2" max="2" width="16.875" bestFit="1" customWidth="1"/>
  </cols>
  <sheetData>
    <row r="1" spans="1:3" x14ac:dyDescent="0.2">
      <c r="A1" s="20" t="s">
        <v>88</v>
      </c>
    </row>
    <row r="3" spans="1:3" x14ac:dyDescent="0.2">
      <c r="B3" s="21"/>
      <c r="C3" s="21" t="s">
        <v>144</v>
      </c>
    </row>
    <row r="4" spans="1:3" x14ac:dyDescent="0.2">
      <c r="B4" s="21">
        <v>0</v>
      </c>
      <c r="C4" s="22">
        <v>0.252</v>
      </c>
    </row>
    <row r="5" spans="1:3" x14ac:dyDescent="0.2">
      <c r="B5" s="21">
        <v>1</v>
      </c>
      <c r="C5" s="22">
        <v>0.22699999999999998</v>
      </c>
    </row>
    <row r="6" spans="1:3" x14ac:dyDescent="0.2">
      <c r="B6" s="21">
        <v>2</v>
      </c>
      <c r="C6" s="22">
        <v>0.18100000000000002</v>
      </c>
    </row>
    <row r="7" spans="1:3" x14ac:dyDescent="0.2">
      <c r="B7" s="21">
        <v>3</v>
      </c>
      <c r="C7" s="22">
        <v>0.11199999999999999</v>
      </c>
    </row>
    <row r="8" spans="1:3" x14ac:dyDescent="0.2">
      <c r="B8" s="21">
        <v>4</v>
      </c>
      <c r="C8" s="22">
        <v>8.3000000000000004E-2</v>
      </c>
    </row>
    <row r="9" spans="1:3" x14ac:dyDescent="0.2">
      <c r="B9" s="21">
        <v>5</v>
      </c>
      <c r="C9" s="22">
        <v>5.0999999999999997E-2</v>
      </c>
    </row>
    <row r="10" spans="1:3" x14ac:dyDescent="0.2">
      <c r="B10" s="53" t="s">
        <v>406</v>
      </c>
      <c r="C10" s="22">
        <v>9.5000000000000001E-2</v>
      </c>
    </row>
    <row r="11" spans="1:3" ht="15" thickBot="1" x14ac:dyDescent="0.25"/>
    <row r="12" spans="1:3" ht="15" thickBot="1" x14ac:dyDescent="0.25">
      <c r="B12" s="23" t="s">
        <v>145</v>
      </c>
    </row>
  </sheetData>
  <hyperlinks>
    <hyperlink ref="B12" location="Contents!A1" display="Back to Contents"/>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2"/>
  <sheetViews>
    <sheetView workbookViewId="0">
      <selection activeCell="B12" sqref="B12"/>
    </sheetView>
  </sheetViews>
  <sheetFormatPr defaultRowHeight="14.25" x14ac:dyDescent="0.2"/>
  <cols>
    <col min="2" max="2" width="16.875" bestFit="1" customWidth="1"/>
  </cols>
  <sheetData>
    <row r="1" spans="1:3" x14ac:dyDescent="0.2">
      <c r="A1" s="20" t="s">
        <v>89</v>
      </c>
    </row>
    <row r="3" spans="1:3" x14ac:dyDescent="0.2">
      <c r="B3" s="21"/>
      <c r="C3" s="21" t="s">
        <v>144</v>
      </c>
    </row>
    <row r="4" spans="1:3" x14ac:dyDescent="0.2">
      <c r="B4" s="21">
        <v>0</v>
      </c>
      <c r="C4" s="22">
        <v>0.252</v>
      </c>
    </row>
    <row r="5" spans="1:3" x14ac:dyDescent="0.2">
      <c r="B5" s="21">
        <v>1</v>
      </c>
      <c r="C5" s="22">
        <v>0.18100000000000002</v>
      </c>
    </row>
    <row r="6" spans="1:3" x14ac:dyDescent="0.2">
      <c r="B6" s="21">
        <v>2</v>
      </c>
      <c r="C6" s="22">
        <v>0.192</v>
      </c>
    </row>
    <row r="7" spans="1:3" x14ac:dyDescent="0.2">
      <c r="B7" s="21">
        <v>3</v>
      </c>
      <c r="C7" s="22">
        <v>0.11900000000000001</v>
      </c>
    </row>
    <row r="8" spans="1:3" x14ac:dyDescent="0.2">
      <c r="B8" s="21">
        <v>4</v>
      </c>
      <c r="C8" s="22">
        <v>8.6999999999999994E-2</v>
      </c>
    </row>
    <row r="9" spans="1:3" x14ac:dyDescent="0.2">
      <c r="B9" s="21">
        <v>5</v>
      </c>
      <c r="C9" s="22">
        <v>4.5999999999999999E-2</v>
      </c>
    </row>
    <row r="10" spans="1:3" x14ac:dyDescent="0.2">
      <c r="B10" s="53" t="s">
        <v>406</v>
      </c>
      <c r="C10" s="22">
        <v>0.12300000000000001</v>
      </c>
    </row>
    <row r="11" spans="1:3" ht="15" thickBot="1" x14ac:dyDescent="0.25"/>
    <row r="12" spans="1:3" ht="15" thickBot="1" x14ac:dyDescent="0.25">
      <c r="B12" s="23" t="s">
        <v>145</v>
      </c>
    </row>
  </sheetData>
  <hyperlinks>
    <hyperlink ref="B12"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C8"/>
  <sheetViews>
    <sheetView workbookViewId="0">
      <selection activeCell="B8" sqref="B8"/>
    </sheetView>
  </sheetViews>
  <sheetFormatPr defaultRowHeight="14.25" x14ac:dyDescent="0.2"/>
  <cols>
    <col min="2" max="2" width="19.875" bestFit="1" customWidth="1"/>
  </cols>
  <sheetData>
    <row r="1" spans="1:3" x14ac:dyDescent="0.2">
      <c r="A1" s="20" t="s">
        <v>19</v>
      </c>
    </row>
    <row r="3" spans="1:3" x14ac:dyDescent="0.2">
      <c r="B3" s="21"/>
      <c r="C3" s="21" t="s">
        <v>144</v>
      </c>
    </row>
    <row r="4" spans="1:3" x14ac:dyDescent="0.2">
      <c r="B4" s="21" t="s">
        <v>168</v>
      </c>
      <c r="C4" s="22">
        <v>0.755</v>
      </c>
    </row>
    <row r="5" spans="1:3" x14ac:dyDescent="0.2">
      <c r="B5" s="21" t="s">
        <v>169</v>
      </c>
      <c r="C5" s="22">
        <v>0.16</v>
      </c>
    </row>
    <row r="6" spans="1:3" x14ac:dyDescent="0.2">
      <c r="B6" s="21" t="s">
        <v>170</v>
      </c>
      <c r="C6" s="22">
        <v>8.5000000000000006E-2</v>
      </c>
    </row>
    <row r="7" spans="1:3" ht="15" thickBot="1" x14ac:dyDescent="0.25"/>
    <row r="8" spans="1:3" ht="15" thickBot="1" x14ac:dyDescent="0.25">
      <c r="B8" s="23" t="s">
        <v>145</v>
      </c>
    </row>
  </sheetData>
  <hyperlinks>
    <hyperlink ref="B8" location="Contents!A1" display="Back to Contents"/>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2"/>
  <sheetViews>
    <sheetView workbookViewId="0">
      <selection activeCell="B12" sqref="B12"/>
    </sheetView>
  </sheetViews>
  <sheetFormatPr defaultRowHeight="14.25" x14ac:dyDescent="0.2"/>
  <cols>
    <col min="2" max="2" width="16.875" bestFit="1" customWidth="1"/>
  </cols>
  <sheetData>
    <row r="1" spans="1:3" x14ac:dyDescent="0.2">
      <c r="A1" s="20" t="s">
        <v>90</v>
      </c>
    </row>
    <row r="3" spans="1:3" x14ac:dyDescent="0.2">
      <c r="B3" s="21"/>
      <c r="C3" s="21" t="s">
        <v>144</v>
      </c>
    </row>
    <row r="4" spans="1:3" x14ac:dyDescent="0.2">
      <c r="B4" s="21">
        <v>0</v>
      </c>
      <c r="C4" s="22">
        <v>0.495</v>
      </c>
    </row>
    <row r="5" spans="1:3" x14ac:dyDescent="0.2">
      <c r="B5" s="21">
        <v>1</v>
      </c>
      <c r="C5" s="22">
        <v>7.2999999999999995E-2</v>
      </c>
    </row>
    <row r="6" spans="1:3" x14ac:dyDescent="0.2">
      <c r="B6" s="21">
        <v>2</v>
      </c>
      <c r="C6" s="22">
        <v>6.6000000000000003E-2</v>
      </c>
    </row>
    <row r="7" spans="1:3" x14ac:dyDescent="0.2">
      <c r="B7" s="21">
        <v>3</v>
      </c>
      <c r="C7" s="22">
        <v>3.7999999999999999E-2</v>
      </c>
    </row>
    <row r="8" spans="1:3" x14ac:dyDescent="0.2">
      <c r="B8" s="21">
        <v>4</v>
      </c>
      <c r="C8" s="22">
        <v>3.2000000000000001E-2</v>
      </c>
    </row>
    <row r="9" spans="1:3" x14ac:dyDescent="0.2">
      <c r="B9" s="21">
        <v>5</v>
      </c>
      <c r="C9" s="22">
        <v>2.7000000000000003E-2</v>
      </c>
    </row>
    <row r="10" spans="1:3" x14ac:dyDescent="0.2">
      <c r="B10" s="53" t="s">
        <v>406</v>
      </c>
      <c r="C10" s="22">
        <v>0.27</v>
      </c>
    </row>
    <row r="11" spans="1:3" ht="15" thickBot="1" x14ac:dyDescent="0.25"/>
    <row r="12" spans="1:3" ht="15" thickBot="1" x14ac:dyDescent="0.25">
      <c r="B12" s="23" t="s">
        <v>145</v>
      </c>
    </row>
  </sheetData>
  <hyperlinks>
    <hyperlink ref="B12" location="Contents!A1" display="Back to Contents"/>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3"/>
  <sheetViews>
    <sheetView workbookViewId="0">
      <selection activeCell="B11" sqref="B11"/>
    </sheetView>
  </sheetViews>
  <sheetFormatPr defaultRowHeight="14.25" x14ac:dyDescent="0.2"/>
  <cols>
    <col min="2" max="2" width="16.875" bestFit="1" customWidth="1"/>
  </cols>
  <sheetData>
    <row r="1" spans="1:3" x14ac:dyDescent="0.2">
      <c r="A1" s="20" t="s">
        <v>91</v>
      </c>
    </row>
    <row r="3" spans="1:3" x14ac:dyDescent="0.2">
      <c r="B3" s="21"/>
      <c r="C3" s="21" t="s">
        <v>250</v>
      </c>
    </row>
    <row r="4" spans="1:3" x14ac:dyDescent="0.2">
      <c r="B4" s="21" t="s">
        <v>407</v>
      </c>
      <c r="C4" s="22">
        <v>0.63100000000000001</v>
      </c>
    </row>
    <row r="5" spans="1:3" x14ac:dyDescent="0.2">
      <c r="B5" s="21" t="s">
        <v>408</v>
      </c>
      <c r="C5" s="22">
        <v>0.52700000000000002</v>
      </c>
    </row>
    <row r="6" spans="1:3" x14ac:dyDescent="0.2">
      <c r="B6" s="21" t="s">
        <v>409</v>
      </c>
      <c r="C6" s="22">
        <v>0.38400000000000001</v>
      </c>
    </row>
    <row r="7" spans="1:3" x14ac:dyDescent="0.2">
      <c r="B7" s="21" t="s">
        <v>410</v>
      </c>
      <c r="C7" s="22">
        <v>0.34899999999999998</v>
      </c>
    </row>
    <row r="8" spans="1:3" x14ac:dyDescent="0.2">
      <c r="B8" s="21" t="s">
        <v>411</v>
      </c>
      <c r="C8" s="22">
        <v>0.755</v>
      </c>
    </row>
    <row r="9" spans="1:3" x14ac:dyDescent="0.2">
      <c r="B9" s="21" t="s">
        <v>226</v>
      </c>
      <c r="C9" s="22">
        <v>0.1</v>
      </c>
    </row>
    <row r="10" spans="1:3" ht="15" thickBot="1" x14ac:dyDescent="0.25"/>
    <row r="11" spans="1:3" ht="15" thickBot="1" x14ac:dyDescent="0.25">
      <c r="B11" s="23" t="s">
        <v>145</v>
      </c>
    </row>
    <row r="13" spans="1:3" x14ac:dyDescent="0.2">
      <c r="B13" t="s">
        <v>251</v>
      </c>
    </row>
  </sheetData>
  <hyperlinks>
    <hyperlink ref="B11" location="Contents!A1" display="Back to Contents"/>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6"/>
  <sheetViews>
    <sheetView workbookViewId="0">
      <selection activeCell="B14" sqref="B14"/>
    </sheetView>
  </sheetViews>
  <sheetFormatPr defaultRowHeight="14.25" x14ac:dyDescent="0.2"/>
  <cols>
    <col min="2" max="2" width="17" customWidth="1"/>
  </cols>
  <sheetData>
    <row r="1" spans="1:3" x14ac:dyDescent="0.2">
      <c r="A1" s="20" t="s">
        <v>92</v>
      </c>
    </row>
    <row r="3" spans="1:3" x14ac:dyDescent="0.2">
      <c r="B3" s="21"/>
      <c r="C3" s="24" t="s">
        <v>250</v>
      </c>
    </row>
    <row r="4" spans="1:3" x14ac:dyDescent="0.2">
      <c r="B4" s="21" t="s">
        <v>412</v>
      </c>
      <c r="C4" s="22">
        <v>0.82799999999999996</v>
      </c>
    </row>
    <row r="5" spans="1:3" x14ac:dyDescent="0.2">
      <c r="B5" s="21" t="s">
        <v>413</v>
      </c>
      <c r="C5" s="22">
        <v>0.17799999999999999</v>
      </c>
    </row>
    <row r="6" spans="1:3" x14ac:dyDescent="0.2">
      <c r="B6" s="21" t="s">
        <v>414</v>
      </c>
      <c r="C6" s="22">
        <v>0.13500000000000001</v>
      </c>
    </row>
    <row r="7" spans="1:3" x14ac:dyDescent="0.2">
      <c r="B7" s="21" t="s">
        <v>415</v>
      </c>
      <c r="C7" s="22">
        <v>2.9000000000000001E-2</v>
      </c>
    </row>
    <row r="8" spans="1:3" x14ac:dyDescent="0.2">
      <c r="B8" s="21" t="s">
        <v>416</v>
      </c>
      <c r="C8" s="22">
        <v>0.34699999999999998</v>
      </c>
    </row>
    <row r="9" spans="1:3" x14ac:dyDescent="0.2">
      <c r="B9" s="21" t="s">
        <v>417</v>
      </c>
      <c r="C9" s="22">
        <v>7.8E-2</v>
      </c>
    </row>
    <row r="10" spans="1:3" x14ac:dyDescent="0.2">
      <c r="B10" s="21" t="s">
        <v>418</v>
      </c>
      <c r="C10" s="22">
        <v>7.2999999999999995E-2</v>
      </c>
    </row>
    <row r="11" spans="1:3" x14ac:dyDescent="0.2">
      <c r="B11" s="21" t="s">
        <v>242</v>
      </c>
      <c r="C11" s="22">
        <v>7.9000000000000001E-2</v>
      </c>
    </row>
    <row r="12" spans="1:3" x14ac:dyDescent="0.2">
      <c r="B12" s="21" t="s">
        <v>226</v>
      </c>
      <c r="C12" s="22">
        <v>8.2000000000000003E-2</v>
      </c>
    </row>
    <row r="13" spans="1:3" ht="15" thickBot="1" x14ac:dyDescent="0.25"/>
    <row r="14" spans="1:3" ht="15" thickBot="1" x14ac:dyDescent="0.25">
      <c r="B14" s="23" t="s">
        <v>145</v>
      </c>
    </row>
    <row r="16" spans="1:3" x14ac:dyDescent="0.2">
      <c r="B16" t="s">
        <v>251</v>
      </c>
    </row>
  </sheetData>
  <hyperlinks>
    <hyperlink ref="B14" location="Contents!A1" display="Back to Contents"/>
  </hyperlink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9"/>
  <sheetViews>
    <sheetView workbookViewId="0">
      <selection activeCell="B9" sqref="B9"/>
    </sheetView>
  </sheetViews>
  <sheetFormatPr defaultRowHeight="14.25" x14ac:dyDescent="0.2"/>
  <cols>
    <col min="1" max="1" width="9" style="21"/>
    <col min="2" max="2" width="16.875" style="21" bestFit="1" customWidth="1"/>
    <col min="3" max="16384" width="9" style="21"/>
  </cols>
  <sheetData>
    <row r="1" spans="1:5" x14ac:dyDescent="0.2">
      <c r="A1" s="20" t="s">
        <v>93</v>
      </c>
    </row>
    <row r="3" spans="1:5" x14ac:dyDescent="0.2">
      <c r="C3" s="21" t="s">
        <v>419</v>
      </c>
      <c r="D3" s="21" t="s">
        <v>420</v>
      </c>
      <c r="E3" s="21" t="s">
        <v>143</v>
      </c>
    </row>
    <row r="4" spans="1:5" x14ac:dyDescent="0.2">
      <c r="B4" s="21" t="s">
        <v>171</v>
      </c>
      <c r="C4" s="22">
        <v>0.17299999999999999</v>
      </c>
      <c r="D4" s="22">
        <v>0.82699999999999996</v>
      </c>
      <c r="E4" s="22">
        <v>1</v>
      </c>
    </row>
    <row r="5" spans="1:5" x14ac:dyDescent="0.2">
      <c r="B5" s="21" t="s">
        <v>172</v>
      </c>
      <c r="C5" s="22">
        <v>0.27</v>
      </c>
      <c r="D5" s="22">
        <v>0.73</v>
      </c>
      <c r="E5" s="22">
        <v>1</v>
      </c>
    </row>
    <row r="6" spans="1:5" x14ac:dyDescent="0.2">
      <c r="B6" s="21" t="s">
        <v>237</v>
      </c>
      <c r="C6" s="22">
        <v>0.30199999999999999</v>
      </c>
      <c r="D6" s="22">
        <v>0.69799999999999995</v>
      </c>
      <c r="E6" s="22">
        <v>1</v>
      </c>
    </row>
    <row r="7" spans="1:5" x14ac:dyDescent="0.2">
      <c r="B7" s="21" t="s">
        <v>143</v>
      </c>
      <c r="C7" s="22">
        <v>0.245</v>
      </c>
      <c r="D7" s="22">
        <v>0.755</v>
      </c>
      <c r="E7" s="22">
        <v>1</v>
      </c>
    </row>
    <row r="8" spans="1:5" ht="15" thickBot="1" x14ac:dyDescent="0.25"/>
    <row r="9" spans="1:5" ht="15" thickBot="1" x14ac:dyDescent="0.25">
      <c r="B9" s="23" t="s">
        <v>145</v>
      </c>
    </row>
  </sheetData>
  <hyperlinks>
    <hyperlink ref="B9" location="Contents!A1" display="Back to Contents"/>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9"/>
  <sheetViews>
    <sheetView workbookViewId="0">
      <selection activeCell="B9" sqref="B9"/>
    </sheetView>
  </sheetViews>
  <sheetFormatPr defaultRowHeight="14.25" x14ac:dyDescent="0.2"/>
  <cols>
    <col min="2" max="2" width="16.875" bestFit="1" customWidth="1"/>
  </cols>
  <sheetData>
    <row r="1" spans="1:3" x14ac:dyDescent="0.2">
      <c r="A1" s="20" t="s">
        <v>94</v>
      </c>
    </row>
    <row r="3" spans="1:3" x14ac:dyDescent="0.2">
      <c r="B3" s="21"/>
      <c r="C3" s="21" t="s">
        <v>144</v>
      </c>
    </row>
    <row r="4" spans="1:3" x14ac:dyDescent="0.2">
      <c r="B4" s="21" t="s">
        <v>171</v>
      </c>
      <c r="C4" s="22">
        <v>0.54200000000000004</v>
      </c>
    </row>
    <row r="5" spans="1:3" x14ac:dyDescent="0.2">
      <c r="B5" s="21" t="s">
        <v>172</v>
      </c>
      <c r="C5" s="22">
        <v>0.27699999999999997</v>
      </c>
    </row>
    <row r="6" spans="1:3" x14ac:dyDescent="0.2">
      <c r="B6" s="21" t="s">
        <v>237</v>
      </c>
      <c r="C6" s="22">
        <v>0.18100000000000002</v>
      </c>
    </row>
    <row r="7" spans="1:3" x14ac:dyDescent="0.2">
      <c r="B7" s="21" t="s">
        <v>143</v>
      </c>
      <c r="C7" s="22">
        <v>1</v>
      </c>
    </row>
    <row r="8" spans="1:3" ht="15" thickBot="1" x14ac:dyDescent="0.25"/>
    <row r="9" spans="1:3" ht="15" thickBot="1" x14ac:dyDescent="0.25">
      <c r="B9" s="23" t="s">
        <v>145</v>
      </c>
    </row>
  </sheetData>
  <hyperlinks>
    <hyperlink ref="B9" location="Contents!A1" display="Back to Contents"/>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9"/>
  <sheetViews>
    <sheetView workbookViewId="0">
      <selection activeCell="B9" sqref="B9"/>
    </sheetView>
  </sheetViews>
  <sheetFormatPr defaultRowHeight="14.25" x14ac:dyDescent="0.2"/>
  <cols>
    <col min="2" max="2" width="16.875" bestFit="1" customWidth="1"/>
  </cols>
  <sheetData>
    <row r="1" spans="1:3" x14ac:dyDescent="0.2">
      <c r="A1" s="20" t="s">
        <v>95</v>
      </c>
    </row>
    <row r="3" spans="1:3" x14ac:dyDescent="0.2">
      <c r="B3" s="21"/>
      <c r="C3" s="21" t="s">
        <v>144</v>
      </c>
    </row>
    <row r="4" spans="1:3" x14ac:dyDescent="0.2">
      <c r="B4" s="21" t="s">
        <v>421</v>
      </c>
      <c r="C4" s="22">
        <v>0.27300000000000002</v>
      </c>
    </row>
    <row r="5" spans="1:3" x14ac:dyDescent="0.2">
      <c r="B5" s="21" t="s">
        <v>422</v>
      </c>
      <c r="C5" s="22">
        <v>0.57100000000000006</v>
      </c>
    </row>
    <row r="6" spans="1:3" x14ac:dyDescent="0.2">
      <c r="B6" s="21" t="s">
        <v>423</v>
      </c>
      <c r="C6" s="22">
        <v>0.156</v>
      </c>
    </row>
    <row r="7" spans="1:3" x14ac:dyDescent="0.2">
      <c r="B7" s="21" t="s">
        <v>143</v>
      </c>
      <c r="C7" s="22">
        <v>1</v>
      </c>
    </row>
    <row r="8" spans="1:3" ht="15" thickBot="1" x14ac:dyDescent="0.25"/>
    <row r="9" spans="1:3" ht="15" thickBot="1" x14ac:dyDescent="0.25">
      <c r="B9" s="23" t="s">
        <v>145</v>
      </c>
    </row>
  </sheetData>
  <hyperlinks>
    <hyperlink ref="B9" location="Contents!A1" display="Back to Contents"/>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10"/>
  <sheetViews>
    <sheetView workbookViewId="0">
      <selection activeCell="B10" sqref="B10"/>
    </sheetView>
  </sheetViews>
  <sheetFormatPr defaultRowHeight="14.25" x14ac:dyDescent="0.2"/>
  <cols>
    <col min="1" max="1" width="9" style="21"/>
    <col min="2" max="2" width="16.875" style="21" bestFit="1" customWidth="1"/>
    <col min="3" max="16384" width="9" style="21"/>
  </cols>
  <sheetData>
    <row r="1" spans="1:6" x14ac:dyDescent="0.2">
      <c r="A1" s="20" t="s">
        <v>96</v>
      </c>
    </row>
    <row r="3" spans="1:6" x14ac:dyDescent="0.2">
      <c r="C3" s="21" t="s">
        <v>421</v>
      </c>
      <c r="D3" s="21" t="s">
        <v>422</v>
      </c>
      <c r="E3" s="21" t="s">
        <v>423</v>
      </c>
      <c r="F3" s="21" t="s">
        <v>143</v>
      </c>
    </row>
    <row r="4" spans="1:6" x14ac:dyDescent="0.2">
      <c r="B4" s="21" t="s">
        <v>199</v>
      </c>
      <c r="C4" s="22">
        <v>0.27200000000000002</v>
      </c>
      <c r="D4" s="22">
        <v>0.56299999999999994</v>
      </c>
      <c r="E4" s="22">
        <v>0.16400000000000001</v>
      </c>
      <c r="F4" s="22">
        <v>1</v>
      </c>
    </row>
    <row r="5" spans="1:6" x14ac:dyDescent="0.2">
      <c r="B5" s="21" t="s">
        <v>200</v>
      </c>
      <c r="C5" s="22">
        <v>0.245</v>
      </c>
      <c r="D5" s="22">
        <v>0.60899999999999999</v>
      </c>
      <c r="E5" s="22">
        <v>0.14599999999999999</v>
      </c>
      <c r="F5" s="22">
        <v>1</v>
      </c>
    </row>
    <row r="6" spans="1:6" x14ac:dyDescent="0.2">
      <c r="B6" s="21" t="s">
        <v>201</v>
      </c>
      <c r="C6" s="22">
        <v>0.30299999999999999</v>
      </c>
      <c r="D6" s="22">
        <v>0.55900000000000005</v>
      </c>
      <c r="E6" s="22">
        <v>0.13800000000000001</v>
      </c>
      <c r="F6" s="22">
        <v>1</v>
      </c>
    </row>
    <row r="7" spans="1:6" x14ac:dyDescent="0.2">
      <c r="B7" s="21" t="s">
        <v>202</v>
      </c>
      <c r="C7" s="22">
        <v>0.29799999999999999</v>
      </c>
      <c r="D7" s="22">
        <v>0.504</v>
      </c>
      <c r="E7" s="22">
        <v>0.19800000000000001</v>
      </c>
      <c r="F7" s="22">
        <v>1</v>
      </c>
    </row>
    <row r="8" spans="1:6" x14ac:dyDescent="0.2">
      <c r="C8" s="22">
        <v>0.27400000000000002</v>
      </c>
      <c r="D8" s="22">
        <v>0.57099999999999995</v>
      </c>
      <c r="E8" s="22">
        <v>0.155</v>
      </c>
      <c r="F8" s="22">
        <v>1</v>
      </c>
    </row>
    <row r="9" spans="1:6" ht="15" thickBot="1" x14ac:dyDescent="0.25"/>
    <row r="10" spans="1:6" ht="15" thickBot="1" x14ac:dyDescent="0.25">
      <c r="B10" s="23" t="s">
        <v>145</v>
      </c>
    </row>
  </sheetData>
  <hyperlinks>
    <hyperlink ref="B10" location="Contents!A1" display="Back to Contents"/>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11"/>
  <sheetViews>
    <sheetView zoomScaleNormal="100" workbookViewId="0">
      <selection activeCell="B11" sqref="B11"/>
    </sheetView>
  </sheetViews>
  <sheetFormatPr defaultRowHeight="14.25" x14ac:dyDescent="0.2"/>
  <cols>
    <col min="1" max="1" width="9" style="21"/>
    <col min="2" max="2" width="16.875" style="21" bestFit="1" customWidth="1"/>
    <col min="3" max="16384" width="9" style="21"/>
  </cols>
  <sheetData>
    <row r="1" spans="1:6" x14ac:dyDescent="0.2">
      <c r="A1" s="20" t="s">
        <v>97</v>
      </c>
    </row>
    <row r="3" spans="1:6" x14ac:dyDescent="0.2">
      <c r="C3" s="21" t="s">
        <v>421</v>
      </c>
      <c r="D3" s="21" t="s">
        <v>422</v>
      </c>
      <c r="E3" s="21" t="s">
        <v>423</v>
      </c>
      <c r="F3" s="21" t="s">
        <v>143</v>
      </c>
    </row>
    <row r="4" spans="1:6" x14ac:dyDescent="0.2">
      <c r="B4" s="21" t="s">
        <v>221</v>
      </c>
      <c r="C4" s="22">
        <v>0.30299999999999999</v>
      </c>
      <c r="D4" s="22">
        <v>0.54700000000000004</v>
      </c>
      <c r="E4" s="22">
        <v>0.15</v>
      </c>
      <c r="F4" s="22">
        <v>1</v>
      </c>
    </row>
    <row r="5" spans="1:6" x14ac:dyDescent="0.2">
      <c r="B5" s="21" t="s">
        <v>222</v>
      </c>
      <c r="C5" s="22">
        <v>0.27700000000000002</v>
      </c>
      <c r="D5" s="22">
        <v>0.56599999999999995</v>
      </c>
      <c r="E5" s="22">
        <v>0.157</v>
      </c>
      <c r="F5" s="22">
        <v>1</v>
      </c>
    </row>
    <row r="6" spans="1:6" x14ac:dyDescent="0.2">
      <c r="B6" s="21" t="s">
        <v>223</v>
      </c>
      <c r="C6" s="22">
        <v>0.26200000000000001</v>
      </c>
      <c r="D6" s="22">
        <v>0.60899999999999999</v>
      </c>
      <c r="E6" s="22">
        <v>0.128</v>
      </c>
      <c r="F6" s="22">
        <v>1</v>
      </c>
    </row>
    <row r="7" spans="1:6" x14ac:dyDescent="0.2">
      <c r="B7" s="21" t="s">
        <v>224</v>
      </c>
      <c r="C7" s="22">
        <v>0.28299999999999997</v>
      </c>
      <c r="D7" s="22">
        <v>0.57099999999999995</v>
      </c>
      <c r="E7" s="22">
        <v>0.14599999999999999</v>
      </c>
      <c r="F7" s="22">
        <v>1</v>
      </c>
    </row>
    <row r="8" spans="1:6" x14ac:dyDescent="0.2">
      <c r="B8" s="21" t="s">
        <v>225</v>
      </c>
      <c r="C8" s="22">
        <v>0.20499999999999999</v>
      </c>
      <c r="D8" s="22">
        <v>0.59299999999999997</v>
      </c>
      <c r="E8" s="22">
        <v>0.20200000000000001</v>
      </c>
      <c r="F8" s="22">
        <v>1</v>
      </c>
    </row>
    <row r="9" spans="1:6" x14ac:dyDescent="0.2">
      <c r="C9" s="22">
        <v>0.27300000000000002</v>
      </c>
      <c r="D9" s="22">
        <v>0.57099999999999995</v>
      </c>
      <c r="E9" s="22">
        <v>0.156</v>
      </c>
      <c r="F9" s="22">
        <v>1</v>
      </c>
    </row>
    <row r="10" spans="1:6" ht="15" thickBot="1" x14ac:dyDescent="0.25"/>
    <row r="11" spans="1:6" ht="15" thickBot="1" x14ac:dyDescent="0.25">
      <c r="B11" s="23" t="s">
        <v>145</v>
      </c>
    </row>
  </sheetData>
  <hyperlinks>
    <hyperlink ref="B11" location="Contents!A1" display="Back to Contents"/>
  </hyperlinks>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9"/>
  <sheetViews>
    <sheetView workbookViewId="0">
      <selection activeCell="B9" sqref="B9"/>
    </sheetView>
  </sheetViews>
  <sheetFormatPr defaultRowHeight="14.25" x14ac:dyDescent="0.2"/>
  <cols>
    <col min="2" max="2" width="16.875" bestFit="1" customWidth="1"/>
  </cols>
  <sheetData>
    <row r="1" spans="1:3" x14ac:dyDescent="0.2">
      <c r="A1" s="20" t="s">
        <v>98</v>
      </c>
    </row>
    <row r="3" spans="1:3" x14ac:dyDescent="0.2">
      <c r="B3" s="21"/>
      <c r="C3" s="21" t="s">
        <v>144</v>
      </c>
    </row>
    <row r="4" spans="1:3" x14ac:dyDescent="0.2">
      <c r="B4" s="21" t="s">
        <v>424</v>
      </c>
      <c r="C4" s="22">
        <v>0.38500000000000001</v>
      </c>
    </row>
    <row r="5" spans="1:3" x14ac:dyDescent="0.2">
      <c r="B5" s="21" t="s">
        <v>333</v>
      </c>
      <c r="C5" s="22">
        <v>0.33500000000000002</v>
      </c>
    </row>
    <row r="6" spans="1:3" x14ac:dyDescent="0.2">
      <c r="B6" s="21" t="s">
        <v>237</v>
      </c>
      <c r="C6" s="22">
        <v>0.28000000000000003</v>
      </c>
    </row>
    <row r="7" spans="1:3" x14ac:dyDescent="0.2">
      <c r="B7" s="21" t="s">
        <v>143</v>
      </c>
      <c r="C7" s="22">
        <v>1</v>
      </c>
    </row>
    <row r="8" spans="1:3" ht="15" thickBot="1" x14ac:dyDescent="0.25"/>
    <row r="9" spans="1:3" ht="15" thickBot="1" x14ac:dyDescent="0.25">
      <c r="B9" s="23" t="s">
        <v>145</v>
      </c>
    </row>
  </sheetData>
  <hyperlinks>
    <hyperlink ref="B9" location="Contents!A1" display="Back to Contents"/>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18"/>
  <sheetViews>
    <sheetView workbookViewId="0">
      <selection activeCell="B11" sqref="B11"/>
    </sheetView>
  </sheetViews>
  <sheetFormatPr defaultRowHeight="14.25" x14ac:dyDescent="0.2"/>
  <cols>
    <col min="1" max="1" width="9" style="21"/>
    <col min="2" max="2" width="16.875" style="21" bestFit="1" customWidth="1"/>
    <col min="3" max="16384" width="9" style="21"/>
  </cols>
  <sheetData>
    <row r="1" spans="1:6" x14ac:dyDescent="0.2">
      <c r="A1" s="20" t="s">
        <v>99</v>
      </c>
    </row>
    <row r="3" spans="1:6" x14ac:dyDescent="0.2">
      <c r="C3" s="21" t="s">
        <v>424</v>
      </c>
      <c r="D3" s="21" t="s">
        <v>333</v>
      </c>
      <c r="E3" s="21" t="s">
        <v>237</v>
      </c>
      <c r="F3" s="21" t="s">
        <v>143</v>
      </c>
    </row>
    <row r="4" spans="1:6" x14ac:dyDescent="0.2">
      <c r="B4" s="21" t="s">
        <v>154</v>
      </c>
      <c r="C4" s="22">
        <v>0.42599999999999999</v>
      </c>
      <c r="D4" s="22">
        <v>0.255</v>
      </c>
      <c r="E4" s="22">
        <v>0.318</v>
      </c>
      <c r="F4" s="22">
        <v>1</v>
      </c>
    </row>
    <row r="5" spans="1:6" x14ac:dyDescent="0.2">
      <c r="B5" s="21" t="s">
        <v>155</v>
      </c>
      <c r="C5" s="22">
        <v>0.378</v>
      </c>
      <c r="D5" s="22">
        <v>0.33400000000000002</v>
      </c>
      <c r="E5" s="22">
        <v>0.28799999999999998</v>
      </c>
      <c r="F5" s="22">
        <v>1</v>
      </c>
    </row>
    <row r="6" spans="1:6" x14ac:dyDescent="0.2">
      <c r="B6" s="21" t="s">
        <v>156</v>
      </c>
      <c r="C6" s="22">
        <v>0.38300000000000001</v>
      </c>
      <c r="D6" s="22">
        <v>0.33700000000000002</v>
      </c>
      <c r="E6" s="22">
        <v>0.28000000000000003</v>
      </c>
      <c r="F6" s="22">
        <v>1</v>
      </c>
    </row>
    <row r="7" spans="1:6" x14ac:dyDescent="0.2">
      <c r="B7" s="21" t="s">
        <v>157</v>
      </c>
      <c r="C7" s="22">
        <v>0.375</v>
      </c>
      <c r="D7" s="22">
        <v>0.35399999999999998</v>
      </c>
      <c r="E7" s="22">
        <v>0.27100000000000002</v>
      </c>
      <c r="F7" s="22">
        <v>1</v>
      </c>
    </row>
    <row r="8" spans="1:6" x14ac:dyDescent="0.2">
      <c r="B8" s="21" t="s">
        <v>158</v>
      </c>
      <c r="C8" s="22">
        <v>0.34399999999999997</v>
      </c>
      <c r="D8" s="22">
        <v>0.42199999999999999</v>
      </c>
      <c r="E8" s="22">
        <v>0.23300000000000001</v>
      </c>
      <c r="F8" s="22">
        <v>1</v>
      </c>
    </row>
    <row r="9" spans="1:6" x14ac:dyDescent="0.2">
      <c r="C9" s="22">
        <v>0.38500000000000001</v>
      </c>
      <c r="D9" s="22">
        <v>0.33500000000000002</v>
      </c>
      <c r="E9" s="22">
        <v>0.28100000000000003</v>
      </c>
      <c r="F9" s="22">
        <v>1</v>
      </c>
    </row>
    <row r="10" spans="1:6" ht="15" thickBot="1" x14ac:dyDescent="0.25"/>
    <row r="11" spans="1:6" ht="15" thickBot="1" x14ac:dyDescent="0.25">
      <c r="B11" s="23" t="s">
        <v>145</v>
      </c>
    </row>
    <row r="18" spans="7:7" x14ac:dyDescent="0.2">
      <c r="G18" s="21" t="s">
        <v>425</v>
      </c>
    </row>
  </sheetData>
  <hyperlinks>
    <hyperlink ref="B1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sheetPr>
  <dimension ref="A1:C10"/>
  <sheetViews>
    <sheetView workbookViewId="0">
      <selection activeCell="B10" sqref="B10"/>
    </sheetView>
  </sheetViews>
  <sheetFormatPr defaultRowHeight="14.25" x14ac:dyDescent="0.2"/>
  <cols>
    <col min="2" max="2" width="16.875" bestFit="1" customWidth="1"/>
  </cols>
  <sheetData>
    <row r="1" spans="1:3" x14ac:dyDescent="0.2">
      <c r="A1" s="20" t="s">
        <v>20</v>
      </c>
    </row>
    <row r="3" spans="1:3" x14ac:dyDescent="0.2">
      <c r="B3" s="21"/>
      <c r="C3" s="21" t="s">
        <v>144</v>
      </c>
    </row>
    <row r="4" spans="1:3" x14ac:dyDescent="0.2">
      <c r="B4" s="21" t="s">
        <v>173</v>
      </c>
      <c r="C4" s="22">
        <v>0.41891891891891891</v>
      </c>
    </row>
    <row r="5" spans="1:3" x14ac:dyDescent="0.2">
      <c r="B5" s="21" t="s">
        <v>174</v>
      </c>
      <c r="C5" s="22">
        <v>0.27027027027027029</v>
      </c>
    </row>
    <row r="6" spans="1:3" x14ac:dyDescent="0.2">
      <c r="B6" s="21" t="s">
        <v>175</v>
      </c>
      <c r="C6" s="22">
        <v>0.16216216216216217</v>
      </c>
    </row>
    <row r="7" spans="1:3" x14ac:dyDescent="0.2">
      <c r="B7" s="21" t="s">
        <v>176</v>
      </c>
      <c r="C7" s="22">
        <v>0.14864864864864866</v>
      </c>
    </row>
    <row r="8" spans="1:3" x14ac:dyDescent="0.2">
      <c r="B8" s="21"/>
      <c r="C8" s="22">
        <v>1</v>
      </c>
    </row>
    <row r="9" spans="1:3" ht="15" thickBot="1" x14ac:dyDescent="0.25"/>
    <row r="10" spans="1:3" ht="15" thickBot="1" x14ac:dyDescent="0.25">
      <c r="B10" s="23" t="s">
        <v>145</v>
      </c>
    </row>
  </sheetData>
  <hyperlinks>
    <hyperlink ref="B10" location="Contents!A1" display="Back to Contents"/>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1"/>
  <sheetViews>
    <sheetView workbookViewId="0">
      <selection activeCell="B11" sqref="B11"/>
    </sheetView>
  </sheetViews>
  <sheetFormatPr defaultRowHeight="14.25" x14ac:dyDescent="0.2"/>
  <cols>
    <col min="2" max="2" width="16.875" bestFit="1" customWidth="1"/>
  </cols>
  <sheetData>
    <row r="1" spans="1:3" x14ac:dyDescent="0.2">
      <c r="A1" s="20" t="s">
        <v>100</v>
      </c>
    </row>
    <row r="3" spans="1:3" x14ac:dyDescent="0.2">
      <c r="B3" s="21"/>
      <c r="C3" s="21" t="s">
        <v>144</v>
      </c>
    </row>
    <row r="4" spans="1:3" x14ac:dyDescent="0.2">
      <c r="B4" s="21" t="s">
        <v>292</v>
      </c>
      <c r="C4" s="22">
        <v>0.30099999999999999</v>
      </c>
    </row>
    <row r="5" spans="1:3" x14ac:dyDescent="0.2">
      <c r="B5" s="21" t="s">
        <v>293</v>
      </c>
      <c r="C5" s="22">
        <v>0.47100000000000003</v>
      </c>
    </row>
    <row r="6" spans="1:3" x14ac:dyDescent="0.2">
      <c r="B6" s="21" t="s">
        <v>426</v>
      </c>
      <c r="C6" s="22">
        <v>0.17699999999999999</v>
      </c>
    </row>
    <row r="7" spans="1:3" x14ac:dyDescent="0.2">
      <c r="B7" s="21" t="s">
        <v>294</v>
      </c>
      <c r="C7" s="22">
        <v>4.0999999999999995E-2</v>
      </c>
    </row>
    <row r="8" spans="1:3" x14ac:dyDescent="0.2">
      <c r="B8" s="21" t="s">
        <v>295</v>
      </c>
      <c r="C8" s="22">
        <v>1.1000000000000001E-2</v>
      </c>
    </row>
    <row r="9" spans="1:3" x14ac:dyDescent="0.2">
      <c r="B9" s="21" t="s">
        <v>143</v>
      </c>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1"/>
  <sheetViews>
    <sheetView workbookViewId="0">
      <selection activeCell="B11" sqref="B11"/>
    </sheetView>
  </sheetViews>
  <sheetFormatPr defaultRowHeight="14.25" x14ac:dyDescent="0.2"/>
  <cols>
    <col min="2" max="2" width="16.875" bestFit="1" customWidth="1"/>
  </cols>
  <sheetData>
    <row r="1" spans="1:6" x14ac:dyDescent="0.2">
      <c r="A1" s="20" t="s">
        <v>101</v>
      </c>
    </row>
    <row r="3" spans="1:6" x14ac:dyDescent="0.2">
      <c r="B3" s="21"/>
      <c r="C3" s="21">
        <v>0</v>
      </c>
      <c r="D3" s="21" t="s">
        <v>427</v>
      </c>
      <c r="E3" s="21" t="s">
        <v>428</v>
      </c>
      <c r="F3" s="21" t="s">
        <v>143</v>
      </c>
    </row>
    <row r="4" spans="1:6" x14ac:dyDescent="0.2">
      <c r="B4" s="21" t="s">
        <v>154</v>
      </c>
      <c r="C4" s="22">
        <v>4.1000000000000002E-2</v>
      </c>
      <c r="D4" s="22">
        <v>0.71599999999999997</v>
      </c>
      <c r="E4" s="22">
        <v>0.24299999999999999</v>
      </c>
      <c r="F4" s="22">
        <v>1</v>
      </c>
    </row>
    <row r="5" spans="1:6" x14ac:dyDescent="0.2">
      <c r="B5" s="21" t="s">
        <v>155</v>
      </c>
      <c r="C5" s="22">
        <v>3.5000000000000003E-2</v>
      </c>
      <c r="D5" s="22">
        <v>0.69199999999999995</v>
      </c>
      <c r="E5" s="22">
        <v>0.27200000000000002</v>
      </c>
      <c r="F5" s="22">
        <v>1</v>
      </c>
    </row>
    <row r="6" spans="1:6" x14ac:dyDescent="0.2">
      <c r="B6" s="21" t="s">
        <v>156</v>
      </c>
      <c r="C6" s="22">
        <v>3.4000000000000002E-2</v>
      </c>
      <c r="D6" s="22">
        <v>0.68899999999999995</v>
      </c>
      <c r="E6" s="22">
        <v>0.27700000000000002</v>
      </c>
      <c r="F6" s="22">
        <v>1</v>
      </c>
    </row>
    <row r="7" spans="1:6" x14ac:dyDescent="0.2">
      <c r="B7" s="21" t="s">
        <v>157</v>
      </c>
      <c r="C7" s="22">
        <v>2.4E-2</v>
      </c>
      <c r="D7" s="22">
        <v>0.69</v>
      </c>
      <c r="E7" s="22">
        <v>0.28599999999999998</v>
      </c>
      <c r="F7" s="22">
        <v>1</v>
      </c>
    </row>
    <row r="8" spans="1:6" x14ac:dyDescent="0.2">
      <c r="B8" s="21" t="s">
        <v>158</v>
      </c>
      <c r="C8" s="22">
        <v>1.7999999999999999E-2</v>
      </c>
      <c r="D8" s="22">
        <v>0.61099999999999999</v>
      </c>
      <c r="E8" s="22">
        <v>0.371</v>
      </c>
      <c r="F8" s="22">
        <v>1</v>
      </c>
    </row>
    <row r="9" spans="1:6" x14ac:dyDescent="0.2">
      <c r="B9" s="21"/>
      <c r="C9" s="22">
        <v>3.1E-2</v>
      </c>
      <c r="D9" s="22">
        <v>0.68100000000000005</v>
      </c>
      <c r="E9" s="22">
        <v>0.28799999999999998</v>
      </c>
      <c r="F9" s="22">
        <v>1</v>
      </c>
    </row>
    <row r="10" spans="1:6" ht="15" thickBot="1" x14ac:dyDescent="0.25"/>
    <row r="11" spans="1:6" ht="15" thickBot="1" x14ac:dyDescent="0.25">
      <c r="B11" s="23" t="s">
        <v>145</v>
      </c>
    </row>
  </sheetData>
  <hyperlinks>
    <hyperlink ref="B11" location="Contents!A1" display="Back to Contents"/>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2"/>
  <sheetViews>
    <sheetView workbookViewId="0">
      <selection activeCell="B12" sqref="B12"/>
    </sheetView>
  </sheetViews>
  <sheetFormatPr defaultRowHeight="14.25" x14ac:dyDescent="0.2"/>
  <cols>
    <col min="2" max="2" width="40" bestFit="1" customWidth="1"/>
  </cols>
  <sheetData>
    <row r="1" spans="1:4" x14ac:dyDescent="0.2">
      <c r="A1" s="20" t="s">
        <v>102</v>
      </c>
    </row>
    <row r="3" spans="1:4" x14ac:dyDescent="0.2">
      <c r="C3" t="s">
        <v>137</v>
      </c>
      <c r="D3" t="s">
        <v>147</v>
      </c>
    </row>
    <row r="4" spans="1:4" x14ac:dyDescent="0.2">
      <c r="B4" t="s">
        <v>429</v>
      </c>
      <c r="C4" s="30">
        <v>0.38100000000000001</v>
      </c>
      <c r="D4" s="30">
        <v>0.5</v>
      </c>
    </row>
    <row r="5" spans="1:4" x14ac:dyDescent="0.2">
      <c r="B5" t="s">
        <v>430</v>
      </c>
      <c r="C5" s="30">
        <v>0.12</v>
      </c>
      <c r="D5" s="30" t="s">
        <v>431</v>
      </c>
    </row>
    <row r="6" spans="1:4" x14ac:dyDescent="0.2">
      <c r="B6" t="s">
        <v>432</v>
      </c>
      <c r="C6" s="30">
        <v>9.9000000000000005E-2</v>
      </c>
      <c r="D6" s="30">
        <v>0.14000000000000001</v>
      </c>
    </row>
    <row r="7" spans="1:4" x14ac:dyDescent="0.2">
      <c r="B7" t="s">
        <v>433</v>
      </c>
      <c r="C7" s="30">
        <v>0.20899999999999999</v>
      </c>
      <c r="D7" s="30">
        <v>0.17</v>
      </c>
    </row>
    <row r="8" spans="1:4" x14ac:dyDescent="0.2">
      <c r="B8" t="s">
        <v>434</v>
      </c>
      <c r="C8" s="30">
        <v>5.2000000000000005E-2</v>
      </c>
      <c r="D8" s="30">
        <v>0.06</v>
      </c>
    </row>
    <row r="9" spans="1:4" x14ac:dyDescent="0.2">
      <c r="B9" t="s">
        <v>435</v>
      </c>
      <c r="C9" s="30">
        <v>0.107</v>
      </c>
      <c r="D9" s="30">
        <v>0.12</v>
      </c>
    </row>
    <row r="10" spans="1:4" x14ac:dyDescent="0.2">
      <c r="B10" t="s">
        <v>436</v>
      </c>
      <c r="C10" s="30">
        <v>3.1E-2</v>
      </c>
      <c r="D10" s="30" t="s">
        <v>431</v>
      </c>
    </row>
    <row r="11" spans="1:4" ht="15" thickBot="1" x14ac:dyDescent="0.25"/>
    <row r="12" spans="1:4" ht="15" thickBot="1" x14ac:dyDescent="0.25">
      <c r="B12" s="23" t="s">
        <v>145</v>
      </c>
    </row>
  </sheetData>
  <hyperlinks>
    <hyperlink ref="B12" location="Contents!A1" display="Back to Contents"/>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3"/>
  <sheetViews>
    <sheetView zoomScaleNormal="100" workbookViewId="0">
      <selection activeCell="B13" sqref="B13"/>
    </sheetView>
  </sheetViews>
  <sheetFormatPr defaultRowHeight="14.25" x14ac:dyDescent="0.2"/>
  <cols>
    <col min="2" max="2" width="24.125" bestFit="1" customWidth="1"/>
  </cols>
  <sheetData>
    <row r="1" spans="1:3" x14ac:dyDescent="0.2">
      <c r="A1" s="20" t="s">
        <v>103</v>
      </c>
    </row>
    <row r="3" spans="1:3" x14ac:dyDescent="0.2">
      <c r="B3" s="21"/>
      <c r="C3" s="21" t="s">
        <v>144</v>
      </c>
    </row>
    <row r="4" spans="1:3" x14ac:dyDescent="0.2">
      <c r="B4" t="s">
        <v>429</v>
      </c>
      <c r="C4" s="22">
        <v>0.38100000000000001</v>
      </c>
    </row>
    <row r="5" spans="1:3" x14ac:dyDescent="0.2">
      <c r="B5" t="s">
        <v>437</v>
      </c>
      <c r="C5" s="22">
        <v>0.12</v>
      </c>
    </row>
    <row r="6" spans="1:3" x14ac:dyDescent="0.2">
      <c r="B6" t="s">
        <v>438</v>
      </c>
      <c r="C6" s="22">
        <v>9.9000000000000005E-2</v>
      </c>
    </row>
    <row r="7" spans="1:3" x14ac:dyDescent="0.2">
      <c r="B7" t="s">
        <v>439</v>
      </c>
      <c r="C7" s="22">
        <v>0.20899999999999999</v>
      </c>
    </row>
    <row r="8" spans="1:3" x14ac:dyDescent="0.2">
      <c r="B8" t="s">
        <v>434</v>
      </c>
      <c r="C8" s="22">
        <v>5.2000000000000005E-2</v>
      </c>
    </row>
    <row r="9" spans="1:3" x14ac:dyDescent="0.2">
      <c r="B9" t="s">
        <v>435</v>
      </c>
      <c r="C9" s="22">
        <v>0.107</v>
      </c>
    </row>
    <row r="10" spans="1:3" x14ac:dyDescent="0.2">
      <c r="B10" t="s">
        <v>436</v>
      </c>
      <c r="C10" s="22">
        <v>3.1E-2</v>
      </c>
    </row>
    <row r="11" spans="1:3" x14ac:dyDescent="0.2">
      <c r="B11" s="21" t="s">
        <v>143</v>
      </c>
      <c r="C11" s="22">
        <v>1</v>
      </c>
    </row>
    <row r="12" spans="1:3" ht="15" thickBot="1" x14ac:dyDescent="0.25"/>
    <row r="13" spans="1:3" ht="15" thickBot="1" x14ac:dyDescent="0.25">
      <c r="B13" s="23" t="s">
        <v>145</v>
      </c>
    </row>
  </sheetData>
  <hyperlinks>
    <hyperlink ref="B13" location="Contents!A1" display="Back to Contents"/>
  </hyperlinks>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1"/>
  <sheetViews>
    <sheetView workbookViewId="0">
      <selection activeCell="B11" sqref="B11"/>
    </sheetView>
  </sheetViews>
  <sheetFormatPr defaultRowHeight="14.25" x14ac:dyDescent="0.2"/>
  <cols>
    <col min="1" max="1" width="9" style="21"/>
    <col min="2" max="2" width="41" style="21" bestFit="1" customWidth="1"/>
    <col min="3" max="16384" width="9" style="21"/>
  </cols>
  <sheetData>
    <row r="1" spans="1:3" x14ac:dyDescent="0.2">
      <c r="A1" s="20" t="s">
        <v>104</v>
      </c>
    </row>
    <row r="3" spans="1:3" x14ac:dyDescent="0.2">
      <c r="C3" s="21" t="s">
        <v>144</v>
      </c>
    </row>
    <row r="4" spans="1:3" x14ac:dyDescent="0.2">
      <c r="B4" s="21" t="s">
        <v>429</v>
      </c>
      <c r="C4" s="22">
        <v>0.54700000000000004</v>
      </c>
    </row>
    <row r="5" spans="1:3" x14ac:dyDescent="0.2">
      <c r="B5" s="21" t="s">
        <v>430</v>
      </c>
      <c r="C5" s="22">
        <v>0.25</v>
      </c>
    </row>
    <row r="6" spans="1:3" x14ac:dyDescent="0.2">
      <c r="B6" s="21" t="s">
        <v>440</v>
      </c>
      <c r="C6" s="22">
        <v>4.7E-2</v>
      </c>
    </row>
    <row r="7" spans="1:3" x14ac:dyDescent="0.2">
      <c r="B7" s="21" t="s">
        <v>441</v>
      </c>
      <c r="C7" s="22">
        <v>6.3E-2</v>
      </c>
    </row>
    <row r="8" spans="1:3" x14ac:dyDescent="0.2">
      <c r="B8" s="21" t="s">
        <v>435</v>
      </c>
      <c r="C8" s="22">
        <v>9.4E-2</v>
      </c>
    </row>
    <row r="9" spans="1:3" x14ac:dyDescent="0.2">
      <c r="C9" s="22">
        <v>1</v>
      </c>
    </row>
    <row r="10" spans="1:3" ht="15" thickBot="1" x14ac:dyDescent="0.25"/>
    <row r="11" spans="1:3" ht="15" thickBot="1" x14ac:dyDescent="0.25">
      <c r="B11" s="23" t="s">
        <v>145</v>
      </c>
    </row>
  </sheetData>
  <hyperlinks>
    <hyperlink ref="B11" location="Contents!A1" display="Back to Contents"/>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13"/>
  <sheetViews>
    <sheetView workbookViewId="0">
      <selection activeCell="B13" sqref="B13"/>
    </sheetView>
  </sheetViews>
  <sheetFormatPr defaultRowHeight="14.25" x14ac:dyDescent="0.2"/>
  <cols>
    <col min="1" max="1" width="9" style="21"/>
    <col min="2" max="2" width="24.125" style="21" bestFit="1" customWidth="1"/>
    <col min="3" max="16384" width="9" style="21"/>
  </cols>
  <sheetData>
    <row r="1" spans="1:8" x14ac:dyDescent="0.2">
      <c r="A1" s="20" t="s">
        <v>105</v>
      </c>
    </row>
    <row r="3" spans="1:8" x14ac:dyDescent="0.2">
      <c r="C3" s="21" t="s">
        <v>325</v>
      </c>
      <c r="D3" s="21" t="s">
        <v>326</v>
      </c>
      <c r="E3" s="21" t="s">
        <v>442</v>
      </c>
      <c r="F3" s="21" t="s">
        <v>328</v>
      </c>
      <c r="G3" s="21" t="s">
        <v>329</v>
      </c>
      <c r="H3" s="21" t="s">
        <v>143</v>
      </c>
    </row>
    <row r="4" spans="1:8" x14ac:dyDescent="0.2">
      <c r="B4" s="21" t="s">
        <v>429</v>
      </c>
      <c r="C4" s="22">
        <v>0.17399999999999999</v>
      </c>
      <c r="D4" s="22">
        <v>0.30299999999999999</v>
      </c>
      <c r="E4" s="22">
        <v>0.35099999999999998</v>
      </c>
      <c r="F4" s="22">
        <v>0.14599999999999999</v>
      </c>
      <c r="G4" s="22">
        <v>2.5999999999999999E-2</v>
      </c>
      <c r="H4" s="22">
        <v>1</v>
      </c>
    </row>
    <row r="5" spans="1:8" x14ac:dyDescent="0.2">
      <c r="B5" s="21" t="s">
        <v>437</v>
      </c>
      <c r="C5" s="22">
        <v>0.10199999999999999</v>
      </c>
      <c r="D5" s="22">
        <v>0.33100000000000002</v>
      </c>
      <c r="E5" s="22">
        <v>0.41699999999999998</v>
      </c>
      <c r="F5" s="22">
        <v>0.14199999999999999</v>
      </c>
      <c r="G5" s="22">
        <v>8.0000000000000002E-3</v>
      </c>
      <c r="H5" s="22">
        <v>1</v>
      </c>
    </row>
    <row r="6" spans="1:8" x14ac:dyDescent="0.2">
      <c r="B6" s="21" t="s">
        <v>438</v>
      </c>
      <c r="C6" s="22">
        <v>9.5000000000000001E-2</v>
      </c>
      <c r="D6" s="22">
        <v>0.33200000000000002</v>
      </c>
      <c r="E6" s="22">
        <v>0.38900000000000001</v>
      </c>
      <c r="F6" s="22">
        <v>0.17499999999999999</v>
      </c>
      <c r="G6" s="22">
        <v>8.9999999999999993E-3</v>
      </c>
      <c r="H6" s="22">
        <v>1</v>
      </c>
    </row>
    <row r="7" spans="1:8" x14ac:dyDescent="0.2">
      <c r="B7" s="21" t="s">
        <v>439</v>
      </c>
      <c r="C7" s="22">
        <v>0.13900000000000001</v>
      </c>
      <c r="D7" s="22">
        <v>0.25800000000000001</v>
      </c>
      <c r="E7" s="22">
        <v>0.40899999999999997</v>
      </c>
      <c r="F7" s="22">
        <v>0.16900000000000001</v>
      </c>
      <c r="G7" s="22">
        <v>2.5000000000000001E-2</v>
      </c>
      <c r="H7" s="22">
        <v>1</v>
      </c>
    </row>
    <row r="8" spans="1:8" x14ac:dyDescent="0.2">
      <c r="B8" s="21" t="s">
        <v>434</v>
      </c>
      <c r="C8" s="22">
        <v>7.1999999999999995E-2</v>
      </c>
      <c r="D8" s="22">
        <v>0.36899999999999999</v>
      </c>
      <c r="E8" s="22">
        <v>0.36899999999999999</v>
      </c>
      <c r="F8" s="22">
        <v>0.189</v>
      </c>
      <c r="G8" s="22">
        <v>0</v>
      </c>
      <c r="H8" s="22">
        <v>1</v>
      </c>
    </row>
    <row r="9" spans="1:8" x14ac:dyDescent="0.2">
      <c r="B9" s="21" t="s">
        <v>435</v>
      </c>
      <c r="C9" s="22">
        <v>8.7999999999999995E-2</v>
      </c>
      <c r="D9" s="22">
        <v>0.22800000000000001</v>
      </c>
      <c r="E9" s="22">
        <v>0.32500000000000001</v>
      </c>
      <c r="F9" s="22">
        <v>0.29799999999999999</v>
      </c>
      <c r="G9" s="22">
        <v>6.0999999999999999E-2</v>
      </c>
      <c r="H9" s="22">
        <v>1</v>
      </c>
    </row>
    <row r="10" spans="1:8" x14ac:dyDescent="0.2">
      <c r="B10" s="21" t="s">
        <v>436</v>
      </c>
      <c r="C10" s="22">
        <v>9.1999999999999998E-2</v>
      </c>
      <c r="D10" s="22">
        <v>0.16900000000000001</v>
      </c>
      <c r="E10" s="22">
        <v>0.4</v>
      </c>
      <c r="F10" s="22">
        <v>0.26200000000000001</v>
      </c>
      <c r="G10" s="22">
        <v>7.6999999999999999E-2</v>
      </c>
      <c r="H10" s="22">
        <v>1</v>
      </c>
    </row>
    <row r="11" spans="1:8" x14ac:dyDescent="0.2">
      <c r="B11" s="21" t="s">
        <v>143</v>
      </c>
      <c r="C11" s="22">
        <v>0.13300000000000001</v>
      </c>
      <c r="D11" s="22">
        <v>0.29099999999999998</v>
      </c>
      <c r="E11" s="22">
        <v>0.374</v>
      </c>
      <c r="F11" s="22">
        <v>0.17499999999999999</v>
      </c>
      <c r="G11" s="22">
        <v>2.5999999999999999E-2</v>
      </c>
      <c r="H11" s="22">
        <v>1</v>
      </c>
    </row>
    <row r="12" spans="1:8" ht="15" thickBot="1" x14ac:dyDescent="0.25"/>
    <row r="13" spans="1:8" ht="15" thickBot="1" x14ac:dyDescent="0.25">
      <c r="B13" s="23" t="s">
        <v>145</v>
      </c>
    </row>
  </sheetData>
  <hyperlinks>
    <hyperlink ref="B13" location="Contents!A1" display="Back to Contents"/>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8"/>
  <sheetViews>
    <sheetView workbookViewId="0">
      <selection activeCell="B8" sqref="B8"/>
    </sheetView>
  </sheetViews>
  <sheetFormatPr defaultRowHeight="14.25" x14ac:dyDescent="0.2"/>
  <cols>
    <col min="1" max="1" width="9" style="21"/>
    <col min="2" max="2" width="16.875" style="21" bestFit="1" customWidth="1"/>
    <col min="3" max="16384" width="9" style="21"/>
  </cols>
  <sheetData>
    <row r="1" spans="1:5" x14ac:dyDescent="0.2">
      <c r="A1" s="20" t="s">
        <v>106</v>
      </c>
    </row>
    <row r="3" spans="1:5" x14ac:dyDescent="0.2">
      <c r="C3" s="21" t="s">
        <v>443</v>
      </c>
      <c r="D3" s="21" t="s">
        <v>444</v>
      </c>
      <c r="E3" s="21" t="s">
        <v>143</v>
      </c>
    </row>
    <row r="4" spans="1:5" x14ac:dyDescent="0.2">
      <c r="B4" s="21" t="s">
        <v>197</v>
      </c>
      <c r="C4" s="22">
        <v>0.63400000000000001</v>
      </c>
      <c r="D4" s="22">
        <v>0.36599999999999999</v>
      </c>
      <c r="E4" s="22">
        <v>1</v>
      </c>
    </row>
    <row r="5" spans="1:5" x14ac:dyDescent="0.2">
      <c r="B5" s="21" t="s">
        <v>198</v>
      </c>
      <c r="C5" s="22">
        <v>0.77400000000000002</v>
      </c>
      <c r="D5" s="22">
        <v>0.22600000000000001</v>
      </c>
      <c r="E5" s="22">
        <v>1</v>
      </c>
    </row>
    <row r="6" spans="1:5" x14ac:dyDescent="0.2">
      <c r="B6" s="21" t="s">
        <v>143</v>
      </c>
      <c r="C6" s="22">
        <v>0.70499999999999996</v>
      </c>
      <c r="D6" s="22">
        <v>0.29499999999999998</v>
      </c>
      <c r="E6" s="22">
        <v>1</v>
      </c>
    </row>
    <row r="7" spans="1:5" ht="15" thickBot="1" x14ac:dyDescent="0.25"/>
    <row r="8" spans="1:5" ht="15" thickBot="1" x14ac:dyDescent="0.25">
      <c r="B8" s="23" t="s">
        <v>145</v>
      </c>
    </row>
  </sheetData>
  <hyperlinks>
    <hyperlink ref="B8" location="Contents!A1" display="Back to Contents"/>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15"/>
  <sheetViews>
    <sheetView workbookViewId="0">
      <selection activeCell="B15" sqref="B15"/>
    </sheetView>
  </sheetViews>
  <sheetFormatPr defaultRowHeight="14.25" x14ac:dyDescent="0.2"/>
  <cols>
    <col min="2" max="2" width="16.875" bestFit="1" customWidth="1"/>
  </cols>
  <sheetData>
    <row r="1" spans="1:5" x14ac:dyDescent="0.2">
      <c r="A1" s="20" t="s">
        <v>107</v>
      </c>
    </row>
    <row r="3" spans="1:5" x14ac:dyDescent="0.2">
      <c r="B3" s="21"/>
      <c r="C3" s="25" t="s">
        <v>443</v>
      </c>
      <c r="D3" s="25" t="s">
        <v>444</v>
      </c>
      <c r="E3" s="25" t="s">
        <v>143</v>
      </c>
    </row>
    <row r="4" spans="1:5" x14ac:dyDescent="0.2">
      <c r="B4" s="21" t="s">
        <v>445</v>
      </c>
      <c r="C4" s="22">
        <v>0.65500000000000003</v>
      </c>
      <c r="D4" s="22">
        <v>0.34499999999999997</v>
      </c>
      <c r="E4" s="22">
        <v>1</v>
      </c>
    </row>
    <row r="5" spans="1:5" x14ac:dyDescent="0.2">
      <c r="B5" s="21" t="s">
        <v>446</v>
      </c>
      <c r="C5" s="22">
        <v>0.61699999999999999</v>
      </c>
      <c r="D5" s="22">
        <v>0.38300000000000001</v>
      </c>
      <c r="E5" s="22">
        <v>1</v>
      </c>
    </row>
    <row r="6" spans="1:5" x14ac:dyDescent="0.2">
      <c r="B6" s="21" t="s">
        <v>447</v>
      </c>
      <c r="C6" s="22">
        <v>0.61299999999999999</v>
      </c>
      <c r="D6" s="22">
        <v>0.38700000000000001</v>
      </c>
      <c r="E6" s="22">
        <v>1</v>
      </c>
    </row>
    <row r="7" spans="1:5" x14ac:dyDescent="0.2">
      <c r="B7" s="21" t="s">
        <v>448</v>
      </c>
      <c r="C7" s="22">
        <v>0.56699999999999995</v>
      </c>
      <c r="D7" s="22">
        <v>0.433</v>
      </c>
      <c r="E7" s="22">
        <v>1</v>
      </c>
    </row>
    <row r="8" spans="1:5" x14ac:dyDescent="0.2">
      <c r="B8" s="21" t="s">
        <v>449</v>
      </c>
      <c r="C8" s="22">
        <v>0.69599999999999995</v>
      </c>
      <c r="D8" s="22">
        <v>0.30399999999999999</v>
      </c>
      <c r="E8" s="22">
        <v>1</v>
      </c>
    </row>
    <row r="9" spans="1:5" x14ac:dyDescent="0.2">
      <c r="B9" s="21" t="s">
        <v>450</v>
      </c>
      <c r="C9" s="22">
        <v>0.80100000000000005</v>
      </c>
      <c r="D9" s="22">
        <v>0.19900000000000001</v>
      </c>
      <c r="E9" s="22">
        <v>1</v>
      </c>
    </row>
    <row r="10" spans="1:5" x14ac:dyDescent="0.2">
      <c r="B10" s="21" t="s">
        <v>451</v>
      </c>
      <c r="C10" s="22">
        <v>0.76200000000000001</v>
      </c>
      <c r="D10" s="22">
        <v>0.23799999999999999</v>
      </c>
      <c r="E10" s="22">
        <v>1</v>
      </c>
    </row>
    <row r="11" spans="1:5" x14ac:dyDescent="0.2">
      <c r="B11" s="21" t="s">
        <v>452</v>
      </c>
      <c r="C11" s="22">
        <v>0.77700000000000002</v>
      </c>
      <c r="D11" s="22">
        <v>0.223</v>
      </c>
      <c r="E11" s="22">
        <v>1</v>
      </c>
    </row>
    <row r="12" spans="1:5" x14ac:dyDescent="0.2">
      <c r="B12" s="21" t="s">
        <v>453</v>
      </c>
      <c r="C12" s="22">
        <v>0.77</v>
      </c>
      <c r="D12" s="22">
        <v>0.23</v>
      </c>
      <c r="E12" s="22">
        <v>1</v>
      </c>
    </row>
    <row r="13" spans="1:5" x14ac:dyDescent="0.2">
      <c r="B13" s="21" t="s">
        <v>454</v>
      </c>
      <c r="C13" s="22">
        <v>0.748</v>
      </c>
      <c r="D13" s="22">
        <v>0.252</v>
      </c>
      <c r="E13" s="22">
        <v>1</v>
      </c>
    </row>
    <row r="14" spans="1:5" ht="15" thickBot="1" x14ac:dyDescent="0.25"/>
    <row r="15" spans="1:5" ht="15" thickBot="1" x14ac:dyDescent="0.25">
      <c r="B15" s="23" t="s">
        <v>145</v>
      </c>
    </row>
  </sheetData>
  <hyperlinks>
    <hyperlink ref="B15" location="Contents!A1" display="Back to Contents"/>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9"/>
  <sheetViews>
    <sheetView workbookViewId="0">
      <selection activeCell="B9" sqref="B9"/>
    </sheetView>
  </sheetViews>
  <sheetFormatPr defaultRowHeight="14.25" x14ac:dyDescent="0.2"/>
  <cols>
    <col min="1" max="1" width="9" style="21"/>
    <col min="2" max="2" width="19.875" style="21" bestFit="1" customWidth="1"/>
    <col min="3" max="16384" width="9" style="21"/>
  </cols>
  <sheetData>
    <row r="1" spans="1:5" x14ac:dyDescent="0.2">
      <c r="A1" s="20" t="s">
        <v>108</v>
      </c>
    </row>
    <row r="3" spans="1:5" x14ac:dyDescent="0.2">
      <c r="C3" s="21" t="s">
        <v>443</v>
      </c>
      <c r="D3" s="21" t="s">
        <v>444</v>
      </c>
      <c r="E3" s="21" t="s">
        <v>143</v>
      </c>
    </row>
    <row r="4" spans="1:5" x14ac:dyDescent="0.2">
      <c r="B4" s="21" t="s">
        <v>168</v>
      </c>
      <c r="C4" s="22">
        <v>0.67900000000000005</v>
      </c>
      <c r="D4" s="22">
        <v>0.32100000000000001</v>
      </c>
      <c r="E4" s="22">
        <v>1</v>
      </c>
    </row>
    <row r="5" spans="1:5" x14ac:dyDescent="0.2">
      <c r="B5" s="21" t="s">
        <v>169</v>
      </c>
      <c r="C5" s="22">
        <v>0.78500000000000003</v>
      </c>
      <c r="D5" s="22">
        <v>0.215</v>
      </c>
      <c r="E5" s="22">
        <v>1</v>
      </c>
    </row>
    <row r="6" spans="1:5" x14ac:dyDescent="0.2">
      <c r="B6" s="21" t="s">
        <v>170</v>
      </c>
      <c r="C6" s="22">
        <v>0.67900000000000005</v>
      </c>
      <c r="D6" s="22">
        <v>0.32100000000000001</v>
      </c>
      <c r="E6" s="22">
        <v>1</v>
      </c>
    </row>
    <row r="7" spans="1:5" x14ac:dyDescent="0.2">
      <c r="C7" s="22">
        <v>0.70499999999999996</v>
      </c>
      <c r="D7" s="22">
        <v>0.29499999999999998</v>
      </c>
      <c r="E7" s="22">
        <v>1</v>
      </c>
    </row>
    <row r="8" spans="1:5" ht="15" thickBot="1" x14ac:dyDescent="0.25"/>
    <row r="9" spans="1:5" ht="15" thickBot="1" x14ac:dyDescent="0.25">
      <c r="B9" s="23" t="s">
        <v>145</v>
      </c>
    </row>
  </sheetData>
  <hyperlinks>
    <hyperlink ref="B9" location="Contents!A1" display="Back to Contents"/>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15"/>
  <sheetViews>
    <sheetView workbookViewId="0">
      <selection activeCell="B15" sqref="B15"/>
    </sheetView>
  </sheetViews>
  <sheetFormatPr defaultRowHeight="14.25" x14ac:dyDescent="0.2"/>
  <cols>
    <col min="1" max="1" width="9" style="21"/>
    <col min="2" max="2" width="16.875" style="21" bestFit="1" customWidth="1"/>
    <col min="3" max="16384" width="9" style="21"/>
  </cols>
  <sheetData>
    <row r="1" spans="1:5" x14ac:dyDescent="0.2">
      <c r="A1" s="20" t="s">
        <v>109</v>
      </c>
    </row>
    <row r="3" spans="1:5" x14ac:dyDescent="0.2">
      <c r="C3" s="21" t="s">
        <v>443</v>
      </c>
      <c r="D3" s="21" t="s">
        <v>444</v>
      </c>
      <c r="E3" s="21" t="s">
        <v>143</v>
      </c>
    </row>
    <row r="4" spans="1:5" x14ac:dyDescent="0.2">
      <c r="B4" s="21" t="s">
        <v>445</v>
      </c>
      <c r="C4" s="22">
        <v>0.79500000000000004</v>
      </c>
      <c r="D4" s="22">
        <v>0.20499999999999999</v>
      </c>
      <c r="E4" s="22">
        <v>1</v>
      </c>
    </row>
    <row r="5" spans="1:5" x14ac:dyDescent="0.2">
      <c r="B5" s="21" t="s">
        <v>446</v>
      </c>
      <c r="C5" s="22">
        <v>0.78600000000000003</v>
      </c>
      <c r="D5" s="22">
        <v>0.214</v>
      </c>
      <c r="E5" s="22">
        <v>1</v>
      </c>
    </row>
    <row r="6" spans="1:5" x14ac:dyDescent="0.2">
      <c r="B6" s="21" t="s">
        <v>447</v>
      </c>
      <c r="C6" s="22">
        <v>0.72499999999999998</v>
      </c>
      <c r="D6" s="22">
        <v>0.27500000000000002</v>
      </c>
      <c r="E6" s="22">
        <v>1</v>
      </c>
    </row>
    <row r="7" spans="1:5" x14ac:dyDescent="0.2">
      <c r="B7" s="21" t="s">
        <v>448</v>
      </c>
      <c r="C7" s="22">
        <v>0.69</v>
      </c>
      <c r="D7" s="22">
        <v>0.31</v>
      </c>
      <c r="E7" s="22">
        <v>1</v>
      </c>
    </row>
    <row r="8" spans="1:5" x14ac:dyDescent="0.2">
      <c r="B8" s="21" t="s">
        <v>449</v>
      </c>
      <c r="C8" s="22">
        <v>0.78900000000000003</v>
      </c>
      <c r="D8" s="22">
        <v>0.21099999999999999</v>
      </c>
      <c r="E8" s="22">
        <v>1</v>
      </c>
    </row>
    <row r="9" spans="1:5" x14ac:dyDescent="0.2">
      <c r="B9" s="21" t="s">
        <v>450</v>
      </c>
      <c r="C9" s="22">
        <v>0.80100000000000005</v>
      </c>
      <c r="D9" s="22">
        <v>0.19900000000000001</v>
      </c>
      <c r="E9" s="22">
        <v>1</v>
      </c>
    </row>
    <row r="10" spans="1:5" x14ac:dyDescent="0.2">
      <c r="B10" s="21" t="s">
        <v>451</v>
      </c>
      <c r="C10" s="22">
        <v>0.76200000000000001</v>
      </c>
      <c r="D10" s="22">
        <v>0.23799999999999999</v>
      </c>
      <c r="E10" s="22">
        <v>1</v>
      </c>
    </row>
    <row r="11" spans="1:5" x14ac:dyDescent="0.2">
      <c r="B11" s="21" t="s">
        <v>452</v>
      </c>
      <c r="C11" s="22">
        <v>0.77700000000000002</v>
      </c>
      <c r="D11" s="22">
        <v>0.223</v>
      </c>
      <c r="E11" s="22">
        <v>1</v>
      </c>
    </row>
    <row r="12" spans="1:5" x14ac:dyDescent="0.2">
      <c r="B12" s="21" t="s">
        <v>453</v>
      </c>
      <c r="C12" s="22">
        <v>0.77</v>
      </c>
      <c r="D12" s="22">
        <v>0.23</v>
      </c>
      <c r="E12" s="22">
        <v>1</v>
      </c>
    </row>
    <row r="13" spans="1:5" x14ac:dyDescent="0.2">
      <c r="B13" s="21" t="s">
        <v>454</v>
      </c>
      <c r="C13" s="22">
        <v>0.748</v>
      </c>
      <c r="D13" s="22">
        <v>0.252</v>
      </c>
      <c r="E13" s="22">
        <v>1</v>
      </c>
    </row>
    <row r="14" spans="1:5" ht="15" thickBot="1" x14ac:dyDescent="0.25"/>
    <row r="15" spans="1:5" ht="15" thickBot="1" x14ac:dyDescent="0.25">
      <c r="B15" s="23" t="s">
        <v>145</v>
      </c>
    </row>
  </sheetData>
  <hyperlinks>
    <hyperlink ref="B15"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Contents</vt:lpstr>
      <vt:lpstr>Fig 1</vt:lpstr>
      <vt:lpstr>Tab 1 Fig 2</vt:lpstr>
      <vt:lpstr>Fig 3</vt:lpstr>
      <vt:lpstr>Fig 4</vt:lpstr>
      <vt:lpstr>Fig 5</vt:lpstr>
      <vt:lpstr>Fig 6</vt:lpstr>
      <vt:lpstr>Fig 7</vt:lpstr>
      <vt:lpstr>Fig 8</vt:lpstr>
      <vt:lpstr>Fig 9</vt:lpstr>
      <vt:lpstr>Fig 10</vt:lpstr>
      <vt:lpstr>Fig 11</vt:lpstr>
      <vt:lpstr>Fig 12</vt:lpstr>
      <vt:lpstr>Fig 13</vt:lpstr>
      <vt:lpstr>Fig 14</vt:lpstr>
      <vt:lpstr>Fig 15</vt:lpstr>
      <vt:lpstr>Fig 16</vt:lpstr>
      <vt:lpstr>Fig 17, 18 Tab 2</vt:lpstr>
      <vt:lpstr>Fig 19</vt:lpstr>
      <vt:lpstr>Fig 20</vt:lpstr>
      <vt:lpstr>Fig 21</vt:lpstr>
      <vt:lpstr>Fig 22</vt:lpstr>
      <vt:lpstr>Fig 23</vt:lpstr>
      <vt:lpstr>Fig 24</vt:lpstr>
      <vt:lpstr>Fig 25</vt:lpstr>
      <vt:lpstr>Fig 26</vt:lpstr>
      <vt:lpstr>Fig 27</vt:lpstr>
      <vt:lpstr>Fig 28</vt:lpstr>
      <vt:lpstr>Fig 29</vt:lpstr>
      <vt:lpstr>Fig 30</vt:lpstr>
      <vt:lpstr>Fig 31</vt:lpstr>
      <vt:lpstr>Fig 32</vt:lpstr>
      <vt:lpstr>Fig 33</vt:lpstr>
      <vt:lpstr>Fig 34</vt:lpstr>
      <vt:lpstr>Fig 35</vt:lpstr>
      <vt:lpstr>Fig 36</vt:lpstr>
      <vt:lpstr>Fig 37</vt:lpstr>
      <vt:lpstr>Fig 38</vt:lpstr>
      <vt:lpstr>Fig 39</vt:lpstr>
      <vt:lpstr>Fig 40</vt:lpstr>
      <vt:lpstr>Fig 41</vt:lpstr>
      <vt:lpstr>Fig 42</vt:lpstr>
      <vt:lpstr>Fig 43</vt:lpstr>
      <vt:lpstr>Fig 44</vt:lpstr>
      <vt:lpstr>Fig 45</vt:lpstr>
      <vt:lpstr>Fig 46</vt:lpstr>
      <vt:lpstr>Fig 47</vt:lpstr>
      <vt:lpstr>Fig 48</vt:lpstr>
      <vt:lpstr>Fig 49</vt:lpstr>
      <vt:lpstr>Fig 50</vt:lpstr>
      <vt:lpstr>Fig 51</vt:lpstr>
      <vt:lpstr>Fig 52</vt:lpstr>
      <vt:lpstr>Fig 53</vt:lpstr>
      <vt:lpstr>Fig 54</vt:lpstr>
      <vt:lpstr>Fig 55</vt:lpstr>
      <vt:lpstr>Fig 56</vt:lpstr>
      <vt:lpstr>Fig 57</vt:lpstr>
      <vt:lpstr>Fig 58</vt:lpstr>
      <vt:lpstr>Fig 59</vt:lpstr>
      <vt:lpstr>Fig 60</vt:lpstr>
      <vt:lpstr>Fig 61</vt:lpstr>
      <vt:lpstr>Fig 62</vt:lpstr>
      <vt:lpstr>Fig 63</vt:lpstr>
      <vt:lpstr>Fig 64</vt:lpstr>
      <vt:lpstr>Fig 65</vt:lpstr>
      <vt:lpstr>Fig 66</vt:lpstr>
      <vt:lpstr>Tab 3</vt:lpstr>
      <vt:lpstr>Tab 67</vt:lpstr>
      <vt:lpstr>Fig 68</vt:lpstr>
      <vt:lpstr>Fig 69</vt:lpstr>
      <vt:lpstr>Fig 70</vt:lpstr>
      <vt:lpstr>Fig 71</vt:lpstr>
      <vt:lpstr>Fig 72</vt:lpstr>
      <vt:lpstr>Fig 73</vt:lpstr>
      <vt:lpstr>Tab 4</vt:lpstr>
      <vt:lpstr>Fig 74</vt:lpstr>
      <vt:lpstr>Fig 75</vt:lpstr>
      <vt:lpstr>Fig 76</vt:lpstr>
      <vt:lpstr>Fig 77</vt:lpstr>
      <vt:lpstr>Fig 78</vt:lpstr>
      <vt:lpstr>Fig 79</vt:lpstr>
      <vt:lpstr>Fig 80</vt:lpstr>
      <vt:lpstr>Fig 81</vt:lpstr>
      <vt:lpstr>Fig 82</vt:lpstr>
      <vt:lpstr>Fig 83</vt:lpstr>
      <vt:lpstr>Fig 84</vt:lpstr>
      <vt:lpstr>Fig 85</vt:lpstr>
      <vt:lpstr>Fig 86</vt:lpstr>
      <vt:lpstr>Fig 87</vt:lpstr>
      <vt:lpstr>Fig 88</vt:lpstr>
      <vt:lpstr>Fig 89</vt:lpstr>
      <vt:lpstr>Tab 5</vt:lpstr>
      <vt:lpstr>Fig 90</vt:lpstr>
      <vt:lpstr>Fig 91</vt:lpstr>
      <vt:lpstr>Fig 92</vt:lpstr>
      <vt:lpstr>Fig 93</vt:lpstr>
      <vt:lpstr>Fig 94</vt:lpstr>
      <vt:lpstr>Fig 95</vt:lpstr>
      <vt:lpstr>Fig 96</vt:lpstr>
      <vt:lpstr>Fig 97</vt:lpstr>
      <vt:lpstr>Fig 98</vt:lpstr>
      <vt:lpstr>Tab 6</vt:lpstr>
      <vt:lpstr>Fig 99</vt:lpstr>
      <vt:lpstr>Fig 100</vt:lpstr>
      <vt:lpstr>Fig 101</vt:lpstr>
      <vt:lpstr>Fig 102</vt:lpstr>
      <vt:lpstr>Fig 103</vt:lpstr>
      <vt:lpstr>Fig 104</vt:lpstr>
      <vt:lpstr>Fig 105</vt:lpstr>
      <vt:lpstr>Fig 106</vt:lpstr>
      <vt:lpstr>Fig 107</vt:lpstr>
      <vt:lpstr>Fig 108</vt:lpstr>
      <vt:lpstr>Fig 109</vt:lpstr>
      <vt:lpstr>Fig 110</vt:lpstr>
      <vt:lpstr>Fig 111</vt:lpstr>
      <vt:lpstr>Fig 112</vt:lpstr>
      <vt:lpstr>Fig 113</vt:lpstr>
      <vt:lpstr>Fig 114</vt:lpstr>
    </vt:vector>
  </TitlesOfParts>
  <Company>Isle of Man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Collister, Katy</dc:creator>
  <cp:lastModifiedBy>La Rocca, Lauren</cp:lastModifiedBy>
  <cp:lastPrinted>2016-06-17T10:53:58Z</cp:lastPrinted>
  <dcterms:created xsi:type="dcterms:W3CDTF">2016-06-15T14:23:21Z</dcterms:created>
  <dcterms:modified xsi:type="dcterms:W3CDTF">2016-08-02T11:56:31Z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